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Invulblad" sheetId="1" r:id="rId1"/>
    <sheet name="Printblad" sheetId="2" r:id="rId2"/>
  </sheets>
  <definedNames>
    <definedName name="_xlnm.Print_Area" localSheetId="1">'Printblad'!$A$1:$Q$43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  <author>Jansen</author>
  </authors>
  <commentList>
    <comment ref="F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F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B2" authorId="1">
      <text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>Enkele aanwijzingen voor gebruik van dit bestand</t>
        </r>
        <r>
          <rPr>
            <sz val="10"/>
            <rFont val="Tahoma"/>
            <family val="2"/>
          </rPr>
          <t xml:space="preserve">
- Het invulblad gebruiken voor het maken van de berekening, het printblad gebruiken voor het maken van een te presenteren afdruk
- De grijze cellen zijn in te vullen, de overige cellen zijn beveiligd
- Er zijn controle cellen die de invoer/balans op juistheid controleren
- Om een rekenkundig goede luchtbalans te krijgen mag voor natuurlijke ventilatievoorzieningen ook minder dan de capaciteit bij 1Pa worden ingevoerd (uiteraar nooit meer!)
- Voor overstroomvoorzieningen kan ook bv. een deurspleet gelden. Voor de bepaling van de natuurlijke capaciteit kan 0,09dm</t>
        </r>
        <r>
          <rPr>
            <vertAlign val="superscript"/>
            <sz val="10"/>
            <rFont val="Tahoma"/>
            <family val="2"/>
          </rPr>
          <t>3</t>
        </r>
        <r>
          <rPr>
            <sz val="10"/>
            <rFont val="Tahoma"/>
            <family val="2"/>
          </rPr>
          <t>/s per cm</t>
        </r>
        <r>
          <rPr>
            <vertAlign val="superscript"/>
            <sz val="10"/>
            <rFont val="Tahoma"/>
            <family val="2"/>
          </rPr>
          <t xml:space="preserve">2  </t>
        </r>
        <r>
          <rPr>
            <sz val="10"/>
            <rFont val="Tahoma"/>
            <family val="2"/>
          </rPr>
          <t>netto doorlaat worden aangehouden
   Bijvoorbeeld: een spleet van 2cm onder een 80cm brede deur: 80x2= 160cm</t>
        </r>
        <r>
          <rPr>
            <vertAlign val="superscript"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>, 160x0,09= 14,4dm</t>
        </r>
        <r>
          <rPr>
            <vertAlign val="superscript"/>
            <sz val="10"/>
            <rFont val="Tahoma"/>
            <family val="2"/>
          </rPr>
          <t>3</t>
        </r>
        <r>
          <rPr>
            <sz val="10"/>
            <rFont val="Tahoma"/>
            <family val="2"/>
          </rPr>
          <t>/s
Noot:
Dit bestand is bedoeld als handige rekenhulp. Hieraan kunnen geen rechten worden ontleend.
Voor volledige eisen en interpretatie zie Bouwbesluit en NEN-1087</t>
        </r>
      </text>
    </comment>
    <comment ref="G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J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L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M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N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J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L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M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N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O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H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I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P10" authorId="0">
      <text>
        <r>
          <rPr>
            <b/>
            <sz val="10"/>
            <rFont val="Tahoma"/>
            <family val="2"/>
          </rPr>
          <t>Type vertrek:
1 = verblijfsgebied
2= verblijfsgebied met kooktoestel
3= verblijfruimte
4= verblijfruimte met kooktoestel
5= toilet
6= badkamer</t>
        </r>
      </text>
    </comment>
    <comment ref="O34" authorId="1">
      <text>
        <r>
          <rPr>
            <b/>
            <sz val="10"/>
            <rFont val="Tahoma"/>
            <family val="2"/>
          </rPr>
          <t>Positief getal: 
Overstroomlucht stroomt de ruimte in
Negatief getal: 
Overstroomlucht stroomt de ruimte uit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<sst xmlns="http://schemas.openxmlformats.org/spreadsheetml/2006/main" count="199" uniqueCount="85">
  <si>
    <t>Project:</t>
  </si>
  <si>
    <t>Proj.nr.:</t>
  </si>
  <si>
    <t>Gebouw:</t>
  </si>
  <si>
    <t>Variant:</t>
  </si>
  <si>
    <t>Berekend:</t>
  </si>
  <si>
    <t>Datum:</t>
  </si>
  <si>
    <t>Toilet</t>
  </si>
  <si>
    <t>Oppervlak</t>
  </si>
  <si>
    <r>
      <t>m</t>
    </r>
    <r>
      <rPr>
        <vertAlign val="superscript"/>
        <sz val="10"/>
        <rFont val="Arial"/>
        <family val="2"/>
      </rPr>
      <t>2</t>
    </r>
  </si>
  <si>
    <t>Type</t>
  </si>
  <si>
    <t>Verblijfsruimte</t>
  </si>
  <si>
    <t>Verblijfsruimte met kooktoestel</t>
  </si>
  <si>
    <t>Badkamer</t>
  </si>
  <si>
    <t>Capaciteit</t>
  </si>
  <si>
    <r>
      <t>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</si>
  <si>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Verblijfsgebied</t>
  </si>
  <si>
    <t>Verblijfsgebied met kooktoestel</t>
  </si>
  <si>
    <t>Begane grond</t>
  </si>
  <si>
    <t>1e Verdieping</t>
  </si>
  <si>
    <t>Aantal</t>
  </si>
  <si>
    <t>Berekening Ventilatie (woning volgens bouwbesluit, Afdeling 3.10.)</t>
  </si>
  <si>
    <t>Ventilatie eisen voor een woonfunctie gelegen in een woongebouw</t>
  </si>
  <si>
    <r>
      <t>0,7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, met een minimum van 7dm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</si>
  <si>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r>
      <t>0,7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, met een minimum van 21dm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</si>
  <si>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Dit bestand is bedoeld als handige rekenhulp. Hieraan kunnen geen rechten worden ontleend.</t>
  </si>
  <si>
    <t>Aanvullend rekening houden met:</t>
  </si>
  <si>
    <t>Capaciteiten:</t>
  </si>
  <si>
    <t>-</t>
  </si>
  <si>
    <t>Thermisch comfort</t>
  </si>
  <si>
    <t>Regelbaarheid</t>
  </si>
  <si>
    <t>Stromingsrichting</t>
  </si>
  <si>
    <t>Plaats van de opening</t>
  </si>
  <si>
    <t>(art. 3.49)</t>
  </si>
  <si>
    <t>(art. 3.52)</t>
  </si>
  <si>
    <t>Luchtkwaliteit</t>
  </si>
  <si>
    <t>(art. 3.50, 3,57)</t>
  </si>
  <si>
    <t>(art. 3.51, 3,58)</t>
  </si>
  <si>
    <t>(art. 3.53, 3,59)</t>
  </si>
  <si>
    <t>ten minste 7 dm3/s, afvoer rechtstreeks naar buiten</t>
  </si>
  <si>
    <t>ten minste 14 dm3/s, afvoer rechtstreeks naar buiten</t>
  </si>
  <si>
    <r>
      <t>0,9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, met een minimum van 21dm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minimaal 50% buitenlucht toevoer</t>
    </r>
  </si>
  <si>
    <r>
      <t>0,9 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, met een minimum van 7dm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minimaal 50% buitenlucht toevoer</t>
    </r>
  </si>
  <si>
    <r>
      <t>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/s/st.</t>
    </r>
  </si>
  <si>
    <t>noot:</t>
  </si>
  <si>
    <t>Voor volledige eisen en interpretatie zie Bouwbesluit en NEN-1087</t>
  </si>
  <si>
    <t>nvt</t>
  </si>
  <si>
    <t>Slaapkamer 1</t>
  </si>
  <si>
    <t>Slaapkamer 2</t>
  </si>
  <si>
    <t>Slaapkamer 3</t>
  </si>
  <si>
    <t>Woonk./keuken</t>
  </si>
  <si>
    <t>Ventilatiecapaciteit</t>
  </si>
  <si>
    <t>Buitenlucht minimum</t>
  </si>
  <si>
    <t>Afvoer eis naar buiten</t>
  </si>
  <si>
    <t>Fabrikaat</t>
  </si>
  <si>
    <t xml:space="preserve">Type </t>
  </si>
  <si>
    <t>Afmeting</t>
  </si>
  <si>
    <t>Toevoer rooster</t>
  </si>
  <si>
    <t>Afvoer rooster</t>
  </si>
  <si>
    <t>Overstroom rooster</t>
  </si>
  <si>
    <t>st.</t>
  </si>
  <si>
    <t>Toevoer  van buiten</t>
  </si>
  <si>
    <t>Afvoer naar buiten</t>
  </si>
  <si>
    <t>Overstroom intern</t>
  </si>
  <si>
    <t>Tilmar</t>
  </si>
  <si>
    <t>DAV</t>
  </si>
  <si>
    <t>- deurspleet -</t>
  </si>
  <si>
    <t>Controle luchtbalans per ruimte</t>
  </si>
  <si>
    <t>TOTALE LUCHTTOEVOER</t>
  </si>
  <si>
    <t>TOTALE LUCHTAFVOER</t>
  </si>
  <si>
    <t>BALANS TOTAAL OVERSTROOM</t>
  </si>
  <si>
    <t>Opmerking per ruimte</t>
  </si>
  <si>
    <t>Enkele aanwijzingen voor gebruik van dit bestand</t>
  </si>
  <si>
    <t>De grijze cellen zijn in te vullen, de overige cellen zijn beveiligd</t>
  </si>
  <si>
    <t>Er zijn controle cellen die de invoer/balans op juistheid controleren</t>
  </si>
  <si>
    <t>HELP</t>
  </si>
  <si>
    <t xml:space="preserve">Om een rekenkundig goede luchtbalans te krijgen mag voor natuurlijke ventilatievoorzieningen ook minder dan de </t>
  </si>
  <si>
    <t>capaciteit bij 1 Pa worden ingevoerd (uiteraard nooit meer!)</t>
  </si>
  <si>
    <t>Voor overstroomvoorzieningen kan ook bv. een deurspleet gelden. Voor de bepaling van de natuurlijke capaciteit</t>
  </si>
  <si>
    <r>
      <t>kan 0,09dm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per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netto doorlaat worden aangehouden</t>
    </r>
  </si>
  <si>
    <r>
      <t>Bijvoorbeeld: een spleet van 2cm onder een 80cm brede deur: 80x2= 160cm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160x0,09= 14,4dm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</si>
  <si>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Badkamerrooster</t>
  </si>
  <si>
    <t>446x92mm</t>
  </si>
  <si>
    <t>800x20mm</t>
  </si>
  <si>
    <t>Fresh 65</t>
  </si>
  <si>
    <t>505x30x30mm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</si>
</sst>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7">
    <font>
      <sz val="10"/>
      <name val="Arial"/>
      <family val="0"/>
    </font>
    <font>
      <b/>
      <sz val="2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u val="single"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0"/>
      <color indexed="44"/>
      <name val="Arial"/>
      <family val="0"/>
    </font>
    <font>
      <b/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2" borderId="5" xfId="0" applyFill="1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/>
      <protection locked="0"/>
    </xf>
    <xf numFmtId="15" fontId="0" fillId="2" borderId="8" xfId="0" applyNumberFormat="1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0" borderId="1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4" fillId="3" borderId="11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 quotePrefix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172" fontId="0" fillId="4" borderId="2" xfId="0" applyNumberFormat="1" applyFill="1" applyBorder="1" applyAlignment="1" applyProtection="1">
      <alignment horizontal="center"/>
      <protection locked="0"/>
    </xf>
    <xf numFmtId="172" fontId="0" fillId="4" borderId="2" xfId="0" applyNumberForma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72" fontId="0" fillId="4" borderId="0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/>
    </xf>
    <xf numFmtId="0" fontId="0" fillId="4" borderId="0" xfId="0" applyFill="1" applyBorder="1" applyAlignment="1" quotePrefix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 applyProtection="1">
      <alignment/>
      <protection hidden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7" xfId="0" applyFill="1" applyBorder="1" applyAlignment="1">
      <alignment horizontal="left" vertical="center"/>
    </xf>
    <xf numFmtId="172" fontId="0" fillId="0" borderId="5" xfId="0" applyNumberFormat="1" applyFill="1" applyBorder="1" applyAlignment="1">
      <alignment horizontal="center"/>
    </xf>
    <xf numFmtId="172" fontId="0" fillId="0" borderId="6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2" fontId="0" fillId="0" borderId="7" xfId="0" applyNumberFormat="1" applyFill="1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 quotePrefix="1">
      <alignment horizontal="center"/>
    </xf>
    <xf numFmtId="0" fontId="0" fillId="0" borderId="7" xfId="0" applyFill="1" applyBorder="1" applyAlignment="1" quotePrefix="1">
      <alignment horizontal="center"/>
    </xf>
    <xf numFmtId="2" fontId="14" fillId="4" borderId="0" xfId="0" applyNumberFormat="1" applyFont="1" applyFill="1" applyAlignment="1" applyProtection="1">
      <alignment horizontal="center"/>
      <protection hidden="1"/>
    </xf>
    <xf numFmtId="0" fontId="14" fillId="4" borderId="0" xfId="0" applyFont="1" applyFill="1" applyAlignment="1" applyProtection="1">
      <alignment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0" fillId="5" borderId="0" xfId="0" applyFill="1" applyBorder="1" applyAlignment="1">
      <alignment/>
    </xf>
    <xf numFmtId="0" fontId="10" fillId="0" borderId="8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 quotePrefix="1">
      <alignment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showGridLine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3.7109375" style="40" customWidth="1"/>
    <col min="2" max="2" width="11.421875" style="40" customWidth="1"/>
    <col min="3" max="3" width="9.140625" style="40" customWidth="1"/>
    <col min="4" max="4" width="9.140625" style="56" customWidth="1"/>
    <col min="5" max="5" width="1.7109375" style="56" customWidth="1"/>
    <col min="6" max="10" width="15.7109375" style="40" customWidth="1"/>
    <col min="11" max="11" width="1.7109375" style="40" customWidth="1"/>
    <col min="12" max="16" width="15.7109375" style="40" customWidth="1"/>
    <col min="17" max="17" width="3.7109375" style="56" customWidth="1"/>
    <col min="18" max="16384" width="9.140625" style="40" customWidth="1"/>
  </cols>
  <sheetData>
    <row r="1" spans="1:17" ht="19.5" customHeight="1">
      <c r="A1" s="79"/>
      <c r="B1" s="79"/>
      <c r="C1" s="79"/>
      <c r="D1" s="79"/>
      <c r="E1" s="79"/>
      <c r="F1" s="79"/>
      <c r="G1" s="79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6.25">
      <c r="A2" s="43"/>
      <c r="B2" s="28" t="s">
        <v>74</v>
      </c>
      <c r="C2" s="58"/>
      <c r="D2" s="58"/>
      <c r="E2" s="58"/>
      <c r="F2" s="58" t="s">
        <v>20</v>
      </c>
      <c r="G2" s="58"/>
      <c r="H2" s="58"/>
      <c r="I2" s="58"/>
      <c r="J2" s="58"/>
      <c r="K2" s="58"/>
      <c r="L2" s="58"/>
      <c r="M2" s="58"/>
      <c r="N2" s="58"/>
      <c r="O2" s="58"/>
      <c r="P2" s="59"/>
      <c r="Q2" s="43"/>
    </row>
    <row r="3" spans="1:17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2.75">
      <c r="A4" s="43"/>
      <c r="B4" s="10"/>
      <c r="C4" s="15"/>
      <c r="D4" s="15" t="s">
        <v>0</v>
      </c>
      <c r="E4" s="16"/>
      <c r="F4" s="16"/>
      <c r="G4" s="16"/>
      <c r="H4" s="16"/>
      <c r="I4" s="15"/>
      <c r="J4" s="15" t="s">
        <v>1</v>
      </c>
      <c r="K4" s="16"/>
      <c r="L4" s="16"/>
      <c r="M4" s="16"/>
      <c r="N4" s="16"/>
      <c r="O4" s="16"/>
      <c r="P4" s="31"/>
      <c r="Q4" s="43"/>
    </row>
    <row r="5" spans="1:17" ht="12.75">
      <c r="A5" s="43"/>
      <c r="B5" s="13"/>
      <c r="C5" s="17"/>
      <c r="D5" s="17" t="s">
        <v>2</v>
      </c>
      <c r="E5" s="2"/>
      <c r="F5" s="32"/>
      <c r="G5" s="2"/>
      <c r="H5" s="2"/>
      <c r="I5" s="17"/>
      <c r="J5" s="17" t="s">
        <v>3</v>
      </c>
      <c r="K5" s="2"/>
      <c r="L5" s="2"/>
      <c r="M5" s="2"/>
      <c r="N5" s="3"/>
      <c r="O5" s="2"/>
      <c r="P5" s="33"/>
      <c r="Q5" s="43"/>
    </row>
    <row r="6" spans="1:17" ht="12.75">
      <c r="A6" s="43"/>
      <c r="B6" s="14"/>
      <c r="C6" s="18"/>
      <c r="D6" s="18" t="s">
        <v>4</v>
      </c>
      <c r="E6" s="19"/>
      <c r="F6" s="19"/>
      <c r="G6" s="19"/>
      <c r="H6" s="19"/>
      <c r="I6" s="20"/>
      <c r="J6" s="20" t="s">
        <v>5</v>
      </c>
      <c r="K6" s="19"/>
      <c r="L6" s="19"/>
      <c r="M6" s="19"/>
      <c r="N6" s="19"/>
      <c r="O6" s="19"/>
      <c r="P6" s="34"/>
      <c r="Q6" s="43"/>
    </row>
    <row r="7" spans="1:17" ht="19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2.75">
      <c r="A8" s="43"/>
      <c r="B8" s="11"/>
      <c r="C8" s="7"/>
      <c r="D8" s="8"/>
      <c r="E8" s="45"/>
      <c r="F8" s="84" t="s">
        <v>17</v>
      </c>
      <c r="G8" s="85"/>
      <c r="H8" s="85"/>
      <c r="I8" s="85"/>
      <c r="J8" s="86"/>
      <c r="K8" s="45"/>
      <c r="L8" s="84" t="s">
        <v>18</v>
      </c>
      <c r="M8" s="85"/>
      <c r="N8" s="85"/>
      <c r="O8" s="85"/>
      <c r="P8" s="86"/>
      <c r="Q8" s="45"/>
    </row>
    <row r="9" spans="1:17" ht="12.75">
      <c r="A9" s="43"/>
      <c r="B9" s="12"/>
      <c r="C9" s="1"/>
      <c r="D9" s="6"/>
      <c r="E9" s="45"/>
      <c r="F9" s="4" t="s">
        <v>49</v>
      </c>
      <c r="G9" s="4" t="s">
        <v>6</v>
      </c>
      <c r="H9" s="4"/>
      <c r="I9" s="4"/>
      <c r="J9" s="4"/>
      <c r="K9" s="45"/>
      <c r="L9" s="4" t="s">
        <v>46</v>
      </c>
      <c r="M9" s="4" t="s">
        <v>47</v>
      </c>
      <c r="N9" s="4" t="s">
        <v>48</v>
      </c>
      <c r="O9" s="4" t="s">
        <v>12</v>
      </c>
      <c r="P9" s="4"/>
      <c r="Q9" s="45"/>
    </row>
    <row r="10" spans="1:17" ht="12.75">
      <c r="A10" s="43"/>
      <c r="B10" s="12" t="s">
        <v>9</v>
      </c>
      <c r="C10" s="1"/>
      <c r="D10" s="6"/>
      <c r="E10" s="45"/>
      <c r="F10" s="4">
        <v>2</v>
      </c>
      <c r="G10" s="4">
        <v>5</v>
      </c>
      <c r="H10" s="4"/>
      <c r="I10" s="4"/>
      <c r="J10" s="4"/>
      <c r="K10" s="47"/>
      <c r="L10" s="4">
        <v>3</v>
      </c>
      <c r="M10" s="4">
        <v>3</v>
      </c>
      <c r="N10" s="4">
        <v>3</v>
      </c>
      <c r="O10" s="4">
        <v>6</v>
      </c>
      <c r="P10" s="4"/>
      <c r="Q10" s="45"/>
    </row>
    <row r="11" spans="1:17" ht="14.25">
      <c r="A11" s="43"/>
      <c r="B11" s="12" t="s">
        <v>7</v>
      </c>
      <c r="C11" s="1"/>
      <c r="D11" s="6" t="s">
        <v>8</v>
      </c>
      <c r="E11" s="45"/>
      <c r="F11" s="21">
        <v>40</v>
      </c>
      <c r="G11" s="21" t="s">
        <v>45</v>
      </c>
      <c r="H11" s="21">
        <v>0</v>
      </c>
      <c r="I11" s="21">
        <v>0</v>
      </c>
      <c r="J11" s="21">
        <v>0</v>
      </c>
      <c r="K11" s="48"/>
      <c r="L11" s="21">
        <v>10</v>
      </c>
      <c r="M11" s="21">
        <v>10</v>
      </c>
      <c r="N11" s="21">
        <v>8</v>
      </c>
      <c r="O11" s="21" t="s">
        <v>45</v>
      </c>
      <c r="P11" s="21">
        <v>0</v>
      </c>
      <c r="Q11" s="45"/>
    </row>
    <row r="12" spans="1:17" ht="14.25">
      <c r="A12" s="43"/>
      <c r="B12" s="12" t="s">
        <v>50</v>
      </c>
      <c r="C12" s="1"/>
      <c r="D12" s="6" t="s">
        <v>14</v>
      </c>
      <c r="E12" s="45"/>
      <c r="F12" s="22">
        <f>+IF(F78&lt;F80,F80,F78)</f>
        <v>36</v>
      </c>
      <c r="G12" s="22">
        <f aca="true" t="shared" si="0" ref="G12:P12">+IF(G78&lt;G80,G80,G78)</f>
        <v>7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49"/>
      <c r="L12" s="22">
        <f t="shared" si="0"/>
        <v>7</v>
      </c>
      <c r="M12" s="22">
        <f t="shared" si="0"/>
        <v>7</v>
      </c>
      <c r="N12" s="22">
        <f t="shared" si="0"/>
        <v>7</v>
      </c>
      <c r="O12" s="22">
        <f t="shared" si="0"/>
        <v>14</v>
      </c>
      <c r="P12" s="22">
        <f t="shared" si="0"/>
        <v>0</v>
      </c>
      <c r="Q12" s="45"/>
    </row>
    <row r="13" spans="1:17" ht="14.25">
      <c r="A13" s="43"/>
      <c r="B13" s="12" t="s">
        <v>51</v>
      </c>
      <c r="C13" s="1"/>
      <c r="D13" s="6" t="s">
        <v>14</v>
      </c>
      <c r="E13" s="45"/>
      <c r="F13" s="22">
        <f>+IF(F10=1,F12/2,+IF(F10=2,F12/2,0))</f>
        <v>18</v>
      </c>
      <c r="G13" s="22">
        <f aca="true" t="shared" si="1" ref="G13:P13">+IF(G10=1,G12/2,+IF(G10=2,G12/2,0))</f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49"/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45"/>
    </row>
    <row r="14" spans="1:17" ht="14.25">
      <c r="A14" s="43"/>
      <c r="B14" s="29" t="s">
        <v>52</v>
      </c>
      <c r="C14" s="26"/>
      <c r="D14" s="23" t="s">
        <v>14</v>
      </c>
      <c r="E14" s="45"/>
      <c r="F14" s="24">
        <f>+IF(F10=2,21,+IF(F10=4,21,+IF(F10=5,7,+IF(F10=6,14,0))))</f>
        <v>21</v>
      </c>
      <c r="G14" s="24">
        <f aca="true" t="shared" si="2" ref="G14:P14">+IF(G10=2,21,+IF(G10=4,21,+IF(G10=5,7,+IF(G10=6,14,0))))</f>
        <v>7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52"/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14</v>
      </c>
      <c r="P14" s="24">
        <f t="shared" si="2"/>
        <v>0</v>
      </c>
      <c r="Q14" s="45"/>
    </row>
    <row r="15" spans="1:17" ht="3" customHeight="1">
      <c r="A15" s="43"/>
      <c r="B15" s="43"/>
      <c r="C15" s="43"/>
      <c r="D15" s="45"/>
      <c r="E15" s="45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5"/>
    </row>
    <row r="16" spans="1:17" ht="12.75">
      <c r="A16" s="43"/>
      <c r="B16" s="11" t="s">
        <v>56</v>
      </c>
      <c r="C16" s="7"/>
      <c r="D16" s="8"/>
      <c r="E16" s="45"/>
      <c r="F16" s="67"/>
      <c r="G16" s="67"/>
      <c r="H16" s="67"/>
      <c r="I16" s="67"/>
      <c r="J16" s="67"/>
      <c r="K16" s="43"/>
      <c r="L16" s="67"/>
      <c r="M16" s="67"/>
      <c r="N16" s="67"/>
      <c r="O16" s="67"/>
      <c r="P16" s="67"/>
      <c r="Q16" s="45"/>
    </row>
    <row r="17" spans="1:17" ht="12.75">
      <c r="A17" s="43"/>
      <c r="B17" s="12"/>
      <c r="C17" s="1" t="s">
        <v>53</v>
      </c>
      <c r="D17" s="6"/>
      <c r="E17" s="45"/>
      <c r="F17" s="4" t="s">
        <v>63</v>
      </c>
      <c r="G17" s="4" t="s">
        <v>45</v>
      </c>
      <c r="H17" s="4" t="s">
        <v>45</v>
      </c>
      <c r="I17" s="4" t="s">
        <v>45</v>
      </c>
      <c r="J17" s="4" t="s">
        <v>45</v>
      </c>
      <c r="K17" s="45"/>
      <c r="L17" s="4" t="s">
        <v>63</v>
      </c>
      <c r="M17" s="4" t="s">
        <v>63</v>
      </c>
      <c r="N17" s="4" t="s">
        <v>63</v>
      </c>
      <c r="O17" s="4" t="s">
        <v>45</v>
      </c>
      <c r="P17" s="4" t="s">
        <v>45</v>
      </c>
      <c r="Q17" s="45"/>
    </row>
    <row r="18" spans="1:17" ht="12.75">
      <c r="A18" s="43"/>
      <c r="B18" s="12"/>
      <c r="C18" s="1" t="s">
        <v>54</v>
      </c>
      <c r="D18" s="6"/>
      <c r="E18" s="45"/>
      <c r="F18" s="4" t="s">
        <v>83</v>
      </c>
      <c r="G18" s="4"/>
      <c r="H18" s="4"/>
      <c r="I18" s="4"/>
      <c r="J18" s="4"/>
      <c r="K18" s="45"/>
      <c r="L18" s="4" t="s">
        <v>83</v>
      </c>
      <c r="M18" s="4" t="s">
        <v>83</v>
      </c>
      <c r="N18" s="4" t="s">
        <v>83</v>
      </c>
      <c r="O18" s="4"/>
      <c r="P18" s="4"/>
      <c r="Q18" s="45"/>
    </row>
    <row r="19" spans="1:17" ht="12.75">
      <c r="A19" s="43"/>
      <c r="B19" s="12"/>
      <c r="C19" s="1" t="s">
        <v>55</v>
      </c>
      <c r="D19" s="6"/>
      <c r="E19" s="45"/>
      <c r="F19" s="4" t="s">
        <v>84</v>
      </c>
      <c r="G19" s="4"/>
      <c r="H19" s="4"/>
      <c r="I19" s="4"/>
      <c r="J19" s="4"/>
      <c r="K19" s="45"/>
      <c r="L19" s="4" t="s">
        <v>84</v>
      </c>
      <c r="M19" s="4" t="s">
        <v>84</v>
      </c>
      <c r="N19" s="4" t="s">
        <v>84</v>
      </c>
      <c r="O19" s="4"/>
      <c r="P19" s="4"/>
      <c r="Q19" s="45"/>
    </row>
    <row r="20" spans="1:17" ht="14.25">
      <c r="A20" s="43"/>
      <c r="B20" s="12"/>
      <c r="C20" s="1" t="s">
        <v>13</v>
      </c>
      <c r="D20" s="6" t="s">
        <v>42</v>
      </c>
      <c r="E20" s="45"/>
      <c r="F20" s="21">
        <v>5.6</v>
      </c>
      <c r="G20" s="21"/>
      <c r="H20" s="21"/>
      <c r="I20" s="21"/>
      <c r="J20" s="21"/>
      <c r="K20" s="45"/>
      <c r="L20" s="21">
        <v>5.6</v>
      </c>
      <c r="M20" s="21">
        <v>5.6</v>
      </c>
      <c r="N20" s="21">
        <v>5.6</v>
      </c>
      <c r="O20" s="21"/>
      <c r="P20" s="21"/>
      <c r="Q20" s="45"/>
    </row>
    <row r="21" spans="1:17" ht="12.75">
      <c r="A21" s="43"/>
      <c r="B21" s="29"/>
      <c r="C21" s="26" t="s">
        <v>19</v>
      </c>
      <c r="D21" s="23" t="s">
        <v>59</v>
      </c>
      <c r="E21" s="45"/>
      <c r="F21" s="35">
        <v>5</v>
      </c>
      <c r="G21" s="35"/>
      <c r="H21" s="35"/>
      <c r="I21" s="35"/>
      <c r="J21" s="35"/>
      <c r="K21" s="45"/>
      <c r="L21" s="35">
        <v>2</v>
      </c>
      <c r="M21" s="35">
        <v>2</v>
      </c>
      <c r="N21" s="35">
        <v>2</v>
      </c>
      <c r="O21" s="35"/>
      <c r="P21" s="35"/>
      <c r="Q21" s="45"/>
    </row>
    <row r="22" spans="1:17" ht="3" customHeight="1">
      <c r="A22" s="43"/>
      <c r="B22" s="43"/>
      <c r="C22" s="4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2.75">
      <c r="A23" s="43"/>
      <c r="B23" s="11" t="s">
        <v>57</v>
      </c>
      <c r="C23" s="7"/>
      <c r="D23" s="8"/>
      <c r="E23" s="45"/>
      <c r="F23" s="68"/>
      <c r="G23" s="68"/>
      <c r="H23" s="68"/>
      <c r="I23" s="68"/>
      <c r="J23" s="68"/>
      <c r="K23" s="45"/>
      <c r="L23" s="68"/>
      <c r="M23" s="68"/>
      <c r="N23" s="68"/>
      <c r="O23" s="68"/>
      <c r="P23" s="68"/>
      <c r="Q23" s="45"/>
    </row>
    <row r="24" spans="1:17" ht="12.75">
      <c r="A24" s="43"/>
      <c r="B24" s="12"/>
      <c r="C24" s="1" t="s">
        <v>53</v>
      </c>
      <c r="D24" s="6"/>
      <c r="E24" s="45"/>
      <c r="F24" s="4" t="s">
        <v>63</v>
      </c>
      <c r="G24" s="4" t="s">
        <v>63</v>
      </c>
      <c r="H24" s="4" t="s">
        <v>45</v>
      </c>
      <c r="I24" s="4" t="s">
        <v>45</v>
      </c>
      <c r="J24" s="4" t="s">
        <v>45</v>
      </c>
      <c r="K24" s="45"/>
      <c r="L24" s="4" t="s">
        <v>45</v>
      </c>
      <c r="M24" s="4" t="s">
        <v>45</v>
      </c>
      <c r="N24" s="4" t="s">
        <v>45</v>
      </c>
      <c r="O24" s="4" t="s">
        <v>63</v>
      </c>
      <c r="P24" s="4" t="s">
        <v>45</v>
      </c>
      <c r="Q24" s="45"/>
    </row>
    <row r="25" spans="1:17" ht="12.75">
      <c r="A25" s="43"/>
      <c r="B25" s="12"/>
      <c r="C25" s="1" t="s">
        <v>54</v>
      </c>
      <c r="D25" s="6"/>
      <c r="E25" s="45"/>
      <c r="F25" s="4" t="s">
        <v>64</v>
      </c>
      <c r="G25" s="4" t="s">
        <v>64</v>
      </c>
      <c r="H25" s="4"/>
      <c r="I25" s="4"/>
      <c r="J25" s="4"/>
      <c r="K25" s="45"/>
      <c r="L25" s="4"/>
      <c r="M25" s="4"/>
      <c r="N25" s="4"/>
      <c r="O25" s="4" t="s">
        <v>64</v>
      </c>
      <c r="P25" s="4"/>
      <c r="Q25" s="45"/>
    </row>
    <row r="26" spans="1:17" ht="12.75">
      <c r="A26" s="43"/>
      <c r="B26" s="12"/>
      <c r="C26" s="1" t="s">
        <v>55</v>
      </c>
      <c r="D26" s="6"/>
      <c r="E26" s="45"/>
      <c r="F26" s="4">
        <v>125</v>
      </c>
      <c r="G26" s="4">
        <v>100</v>
      </c>
      <c r="H26" s="4"/>
      <c r="I26" s="4"/>
      <c r="J26" s="4"/>
      <c r="K26" s="45"/>
      <c r="L26" s="4"/>
      <c r="M26" s="4"/>
      <c r="N26" s="4"/>
      <c r="O26" s="4">
        <v>125</v>
      </c>
      <c r="P26" s="4"/>
      <c r="Q26" s="45"/>
    </row>
    <row r="27" spans="1:17" ht="14.25">
      <c r="A27" s="43"/>
      <c r="B27" s="12"/>
      <c r="C27" s="1" t="s">
        <v>13</v>
      </c>
      <c r="D27" s="6" t="s">
        <v>42</v>
      </c>
      <c r="E27" s="45"/>
      <c r="F27" s="21">
        <v>36.6</v>
      </c>
      <c r="G27" s="21">
        <v>7</v>
      </c>
      <c r="H27" s="21"/>
      <c r="I27" s="21"/>
      <c r="J27" s="21"/>
      <c r="K27" s="45"/>
      <c r="L27" s="21"/>
      <c r="M27" s="21"/>
      <c r="N27" s="21"/>
      <c r="O27" s="21">
        <v>18</v>
      </c>
      <c r="P27" s="21"/>
      <c r="Q27" s="45"/>
    </row>
    <row r="28" spans="1:17" ht="12.75">
      <c r="A28" s="43"/>
      <c r="B28" s="29"/>
      <c r="C28" s="26" t="s">
        <v>19</v>
      </c>
      <c r="D28" s="23" t="s">
        <v>59</v>
      </c>
      <c r="E28" s="45"/>
      <c r="F28" s="35">
        <v>1</v>
      </c>
      <c r="G28" s="35">
        <v>1</v>
      </c>
      <c r="H28" s="35"/>
      <c r="I28" s="35"/>
      <c r="J28" s="35"/>
      <c r="K28" s="45"/>
      <c r="L28" s="35"/>
      <c r="M28" s="35"/>
      <c r="N28" s="35"/>
      <c r="O28" s="35">
        <v>1</v>
      </c>
      <c r="P28" s="35"/>
      <c r="Q28" s="45"/>
    </row>
    <row r="29" spans="1:17" ht="3" customHeight="1">
      <c r="A29" s="43"/>
      <c r="B29" s="43"/>
      <c r="C29" s="4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.75">
      <c r="A30" s="43"/>
      <c r="B30" s="11" t="s">
        <v>58</v>
      </c>
      <c r="C30" s="7"/>
      <c r="D30" s="8"/>
      <c r="E30" s="45"/>
      <c r="F30" s="68"/>
      <c r="G30" s="68"/>
      <c r="H30" s="68"/>
      <c r="I30" s="68"/>
      <c r="J30" s="68"/>
      <c r="K30" s="45"/>
      <c r="L30" s="68"/>
      <c r="M30" s="68"/>
      <c r="N30" s="68"/>
      <c r="O30" s="68"/>
      <c r="P30" s="68"/>
      <c r="Q30" s="45"/>
    </row>
    <row r="31" spans="1:17" ht="12.75">
      <c r="A31" s="43"/>
      <c r="B31" s="12"/>
      <c r="C31" s="1" t="s">
        <v>53</v>
      </c>
      <c r="D31" s="6"/>
      <c r="E31" s="45"/>
      <c r="F31" s="36" t="s">
        <v>65</v>
      </c>
      <c r="G31" s="36" t="s">
        <v>65</v>
      </c>
      <c r="H31" s="4" t="s">
        <v>45</v>
      </c>
      <c r="I31" s="4" t="s">
        <v>45</v>
      </c>
      <c r="J31" s="4" t="s">
        <v>45</v>
      </c>
      <c r="K31" s="45"/>
      <c r="L31" s="36" t="s">
        <v>65</v>
      </c>
      <c r="M31" s="36" t="s">
        <v>65</v>
      </c>
      <c r="N31" s="36" t="s">
        <v>65</v>
      </c>
      <c r="O31" s="4" t="s">
        <v>63</v>
      </c>
      <c r="P31" s="4" t="s">
        <v>45</v>
      </c>
      <c r="Q31" s="45"/>
    </row>
    <row r="32" spans="1:17" ht="12.75">
      <c r="A32" s="43"/>
      <c r="B32" s="12"/>
      <c r="C32" s="1" t="s">
        <v>54</v>
      </c>
      <c r="D32" s="6"/>
      <c r="E32" s="45"/>
      <c r="F32" s="4"/>
      <c r="G32" s="4"/>
      <c r="H32" s="4"/>
      <c r="I32" s="4"/>
      <c r="J32" s="4"/>
      <c r="K32" s="45"/>
      <c r="L32" s="4"/>
      <c r="M32" s="4"/>
      <c r="N32" s="4"/>
      <c r="O32" s="4" t="s">
        <v>80</v>
      </c>
      <c r="P32" s="4"/>
      <c r="Q32" s="45"/>
    </row>
    <row r="33" spans="1:17" ht="12.75">
      <c r="A33" s="43"/>
      <c r="B33" s="12"/>
      <c r="C33" s="1" t="s">
        <v>55</v>
      </c>
      <c r="D33" s="6"/>
      <c r="E33" s="45"/>
      <c r="F33" s="4" t="s">
        <v>82</v>
      </c>
      <c r="G33" s="4" t="s">
        <v>82</v>
      </c>
      <c r="H33" s="4"/>
      <c r="I33" s="4"/>
      <c r="J33" s="4"/>
      <c r="K33" s="45"/>
      <c r="L33" s="4" t="s">
        <v>82</v>
      </c>
      <c r="M33" s="4" t="s">
        <v>82</v>
      </c>
      <c r="N33" s="4" t="s">
        <v>82</v>
      </c>
      <c r="O33" s="4" t="s">
        <v>81</v>
      </c>
      <c r="P33" s="4"/>
      <c r="Q33" s="45"/>
    </row>
    <row r="34" spans="1:17" ht="14.25">
      <c r="A34" s="43"/>
      <c r="B34" s="12"/>
      <c r="C34" s="1" t="s">
        <v>13</v>
      </c>
      <c r="D34" s="6" t="s">
        <v>42</v>
      </c>
      <c r="E34" s="45"/>
      <c r="F34" s="21">
        <v>8.6</v>
      </c>
      <c r="G34" s="21">
        <v>7</v>
      </c>
      <c r="H34" s="21"/>
      <c r="I34" s="21"/>
      <c r="J34" s="21"/>
      <c r="K34" s="45"/>
      <c r="L34" s="21">
        <v>-11.2</v>
      </c>
      <c r="M34" s="21">
        <v>-11.2</v>
      </c>
      <c r="N34" s="21">
        <v>-11.2</v>
      </c>
      <c r="O34" s="21">
        <v>18</v>
      </c>
      <c r="P34" s="21"/>
      <c r="Q34" s="45"/>
    </row>
    <row r="35" spans="1:17" ht="12.75">
      <c r="A35" s="43"/>
      <c r="B35" s="29"/>
      <c r="C35" s="26" t="s">
        <v>19</v>
      </c>
      <c r="D35" s="23" t="s">
        <v>59</v>
      </c>
      <c r="E35" s="45"/>
      <c r="F35" s="35">
        <v>1</v>
      </c>
      <c r="G35" s="35">
        <v>1</v>
      </c>
      <c r="H35" s="35"/>
      <c r="I35" s="35"/>
      <c r="J35" s="35"/>
      <c r="K35" s="45"/>
      <c r="L35" s="35">
        <v>1</v>
      </c>
      <c r="M35" s="35">
        <v>1</v>
      </c>
      <c r="N35" s="35">
        <v>1</v>
      </c>
      <c r="O35" s="35">
        <v>1</v>
      </c>
      <c r="P35" s="35"/>
      <c r="Q35" s="45"/>
    </row>
    <row r="36" spans="1:17" ht="3" customHeight="1">
      <c r="A36" s="43"/>
      <c r="B36" s="43"/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4.25">
      <c r="A37" s="43"/>
      <c r="B37" s="11" t="s">
        <v>60</v>
      </c>
      <c r="C37" s="7"/>
      <c r="D37" s="8" t="s">
        <v>14</v>
      </c>
      <c r="E37" s="45"/>
      <c r="F37" s="65">
        <f>+F20*F21</f>
        <v>28</v>
      </c>
      <c r="G37" s="65">
        <f aca="true" t="shared" si="3" ref="G37:P37">+G20*G21</f>
        <v>0</v>
      </c>
      <c r="H37" s="65">
        <f t="shared" si="3"/>
        <v>0</v>
      </c>
      <c r="I37" s="65">
        <f t="shared" si="3"/>
        <v>0</v>
      </c>
      <c r="J37" s="65">
        <f t="shared" si="3"/>
        <v>0</v>
      </c>
      <c r="K37" s="52"/>
      <c r="L37" s="65">
        <f t="shared" si="3"/>
        <v>11.2</v>
      </c>
      <c r="M37" s="65">
        <f t="shared" si="3"/>
        <v>11.2</v>
      </c>
      <c r="N37" s="65">
        <f t="shared" si="3"/>
        <v>11.2</v>
      </c>
      <c r="O37" s="65">
        <f t="shared" si="3"/>
        <v>0</v>
      </c>
      <c r="P37" s="65">
        <f t="shared" si="3"/>
        <v>0</v>
      </c>
      <c r="Q37" s="52"/>
    </row>
    <row r="38" spans="1:17" ht="14.25">
      <c r="A38" s="43"/>
      <c r="B38" s="12" t="s">
        <v>61</v>
      </c>
      <c r="C38" s="1"/>
      <c r="D38" s="6" t="s">
        <v>14</v>
      </c>
      <c r="E38" s="45"/>
      <c r="F38" s="22">
        <f>-(+F27*F28)</f>
        <v>-36.6</v>
      </c>
      <c r="G38" s="22">
        <f aca="true" t="shared" si="4" ref="G38:P38">-(+G27*G28)</f>
        <v>-7</v>
      </c>
      <c r="H38" s="22">
        <f t="shared" si="4"/>
        <v>0</v>
      </c>
      <c r="I38" s="22">
        <f t="shared" si="4"/>
        <v>0</v>
      </c>
      <c r="J38" s="22">
        <f t="shared" si="4"/>
        <v>0</v>
      </c>
      <c r="K38" s="52"/>
      <c r="L38" s="22">
        <f t="shared" si="4"/>
        <v>0</v>
      </c>
      <c r="M38" s="22">
        <f t="shared" si="4"/>
        <v>0</v>
      </c>
      <c r="N38" s="22">
        <f t="shared" si="4"/>
        <v>0</v>
      </c>
      <c r="O38" s="22">
        <f t="shared" si="4"/>
        <v>-18</v>
      </c>
      <c r="P38" s="22">
        <f t="shared" si="4"/>
        <v>0</v>
      </c>
      <c r="Q38" s="52"/>
    </row>
    <row r="39" spans="1:17" ht="14.25">
      <c r="A39" s="43"/>
      <c r="B39" s="12" t="s">
        <v>62</v>
      </c>
      <c r="C39" s="1"/>
      <c r="D39" s="6" t="s">
        <v>14</v>
      </c>
      <c r="E39" s="45"/>
      <c r="F39" s="22">
        <f>+F34*F35</f>
        <v>8.6</v>
      </c>
      <c r="G39" s="22">
        <f aca="true" t="shared" si="5" ref="G39:P39">+G34*G35</f>
        <v>7</v>
      </c>
      <c r="H39" s="22">
        <f t="shared" si="5"/>
        <v>0</v>
      </c>
      <c r="I39" s="22">
        <f t="shared" si="5"/>
        <v>0</v>
      </c>
      <c r="J39" s="22">
        <f t="shared" si="5"/>
        <v>0</v>
      </c>
      <c r="K39" s="52"/>
      <c r="L39" s="22">
        <f t="shared" si="5"/>
        <v>-11.2</v>
      </c>
      <c r="M39" s="22">
        <f t="shared" si="5"/>
        <v>-11.2</v>
      </c>
      <c r="N39" s="22">
        <f t="shared" si="5"/>
        <v>-11.2</v>
      </c>
      <c r="O39" s="22">
        <f t="shared" si="5"/>
        <v>18</v>
      </c>
      <c r="P39" s="22">
        <f t="shared" si="5"/>
        <v>0</v>
      </c>
      <c r="Q39" s="52"/>
    </row>
    <row r="40" spans="1:17" ht="12.75">
      <c r="A40" s="43"/>
      <c r="B40" s="12" t="s">
        <v>66</v>
      </c>
      <c r="C40" s="1"/>
      <c r="D40" s="6"/>
      <c r="E40" s="45"/>
      <c r="F40" s="22">
        <f>SUM(F37:F39)</f>
        <v>0</v>
      </c>
      <c r="G40" s="22">
        <f aca="true" t="shared" si="6" ref="G40:P40">SUM(G37:G39)</f>
        <v>0</v>
      </c>
      <c r="H40" s="22">
        <f t="shared" si="6"/>
        <v>0</v>
      </c>
      <c r="I40" s="22">
        <f t="shared" si="6"/>
        <v>0</v>
      </c>
      <c r="J40" s="22">
        <f t="shared" si="6"/>
        <v>0</v>
      </c>
      <c r="K40" s="52"/>
      <c r="L40" s="22">
        <f t="shared" si="6"/>
        <v>0</v>
      </c>
      <c r="M40" s="22">
        <f t="shared" si="6"/>
        <v>0</v>
      </c>
      <c r="N40" s="22">
        <f t="shared" si="6"/>
        <v>0</v>
      </c>
      <c r="O40" s="22">
        <f t="shared" si="6"/>
        <v>0</v>
      </c>
      <c r="P40" s="22">
        <f t="shared" si="6"/>
        <v>0</v>
      </c>
      <c r="Q40" s="52"/>
    </row>
    <row r="41" spans="1:17" ht="25.5" customHeight="1">
      <c r="A41" s="43"/>
      <c r="B41" s="60" t="s">
        <v>70</v>
      </c>
      <c r="C41" s="26"/>
      <c r="D41" s="23"/>
      <c r="E41" s="45"/>
      <c r="F41" s="66">
        <f>+IF(F37&lt;F13,"Te weinig toevoer",+IF(ABS(F38)&lt;F14,"Te weinig afvoer",+IF(F40&lt;&gt;0,"Er is onbalans",+IF(+OR(ABS(F37)&gt;=F12,ABS(F38)&gt;=F12,ABS(F39)&gt;=F12),"","Te weinig ventilatie"))))</f>
      </c>
      <c r="G41" s="66">
        <f>+IF(G37&lt;G13,"Te weinig toevoer",+IF(ABS(G38)&lt;G14,"Te weinig afvoer",+IF(G40&lt;&gt;0,"Er is onbalans",+IF(+OR(ABS(G37)&gt;=G12,ABS(G38)&gt;=G12,ABS(G39)&gt;=G12),"","Te weinig ventilatie"))))</f>
      </c>
      <c r="H41" s="66">
        <f>+IF(H37&lt;H13,"Te weinig toevoer",+IF(ABS(H38)&lt;H14,"Te weinig afvoer",+IF(H40&lt;&gt;0,"Er is onbalans",+IF(+OR(ABS(H37)&gt;=H12,ABS(H38)&gt;=H12,ABS(H39)&gt;=H12),"","Te weinig ventilatie"))))</f>
      </c>
      <c r="I41" s="66">
        <f>+IF(I37&lt;I13,"Te weinig toevoer",+IF(ABS(I38)&lt;I14,"Te weinig afvoer",+IF(I40&lt;&gt;0,"Er is onbalans",+IF(+OR(ABS(I37)&gt;=I12,ABS(I38)&gt;=I12,ABS(I39)&gt;=I12),"","Te weinig ventilatie"))))</f>
      </c>
      <c r="J41" s="66">
        <f>+IF(J37&lt;J13,"Te weinig toevoer",+IF(ABS(J38)&lt;J14,"Te weinig afvoer",+IF(J40&lt;&gt;0,"Er is onbalans",+IF(+OR(ABS(J37)&gt;=J12,ABS(J38)&gt;=J12,ABS(J39)&gt;=J12),"","Te weinig ventilatie"))))</f>
      </c>
      <c r="K41" s="53"/>
      <c r="L41" s="66">
        <f>+IF(L37&lt;L13,"Te weinig toevoer",+IF(ABS(L38)&lt;L14,"Te weinig afvoer",+IF(L40&lt;&gt;0,"Er is onbalans",+IF(+OR(ABS(L37)&gt;=L12,ABS(L38)&gt;=L12,ABS(L39)&gt;=L12),"","Te weinig ventilatie"))))</f>
      </c>
      <c r="M41" s="66">
        <f>+IF(M37&lt;M13,"Te weinig toevoer",+IF(ABS(M38)&lt;M14,"Te weinig afvoer",+IF(M40&lt;&gt;0,"Er is onbalans",+IF(+OR(ABS(M37)&gt;=M12,ABS(M38)&gt;=M12,ABS(M39)&gt;=M12),"","Te weinig ventilatie"))))</f>
      </c>
      <c r="N41" s="66">
        <f>+IF(N37&lt;N13,"Te weinig toevoer",+IF(ABS(N38)&lt;N14,"Te weinig afvoer",+IF(N40&lt;&gt;0,"Er is onbalans",+IF(+OR(ABS(N37)&gt;=N12,ABS(N38)&gt;=N12,ABS(N39)&gt;=N12),"","Te weinig ventilatie"))))</f>
      </c>
      <c r="O41" s="66">
        <f>+IF(O37&lt;O13,"Te weinig toevoer",+IF(ABS(O38)&lt;O14,"Te weinig afvoer",+IF(O40&lt;&gt;0,"Er is onbalans",+IF(+OR(ABS(O37)&gt;=O12,ABS(O38)&gt;=O12,ABS(O39)&gt;=O12),"","Te weinig ventilatie"))))</f>
      </c>
      <c r="P41" s="66">
        <f>+IF(P37&lt;P13,"Te weinig toevoer",+IF(ABS(P38)&lt;P14,"Te weinig afvoer",+IF(P40&lt;&gt;0,"Er is onbalans",+IF(+OR(ABS(P37)&gt;=P12,ABS(P38)&gt;=P12,ABS(P39)&gt;=P12),"","Te weinig ventilatie"))))</f>
      </c>
      <c r="Q41" s="45"/>
    </row>
    <row r="42" spans="1:17" ht="19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2.75">
      <c r="A43" s="43"/>
      <c r="B43" s="11" t="s">
        <v>67</v>
      </c>
      <c r="C43" s="7"/>
      <c r="D43" s="8"/>
      <c r="E43" s="45"/>
      <c r="F43" s="61">
        <f>SUM(F37:P37)</f>
        <v>61.60000000000001</v>
      </c>
      <c r="G43" s="7"/>
      <c r="H43" s="7"/>
      <c r="I43" s="7"/>
      <c r="J43" s="7"/>
      <c r="K43" s="7"/>
      <c r="L43" s="7"/>
      <c r="M43" s="7"/>
      <c r="N43" s="7"/>
      <c r="O43" s="7"/>
      <c r="P43" s="9"/>
      <c r="Q43" s="45"/>
    </row>
    <row r="44" spans="1:17" ht="12.75">
      <c r="A44" s="43"/>
      <c r="B44" s="12" t="s">
        <v>68</v>
      </c>
      <c r="C44" s="1"/>
      <c r="D44" s="6"/>
      <c r="E44" s="45"/>
      <c r="F44" s="62">
        <f>SUM(F38:P38)</f>
        <v>-61.6</v>
      </c>
      <c r="G44" s="63">
        <f>+IF(ABS(F43)&lt;&gt;ABS(F44),"Er is onbalans",+IF(F45&lt;&gt;0,"Er is onbalans",""))</f>
      </c>
      <c r="H44" s="1"/>
      <c r="I44" s="1"/>
      <c r="J44" s="1"/>
      <c r="K44" s="1"/>
      <c r="L44" s="1"/>
      <c r="M44" s="1"/>
      <c r="N44" s="1"/>
      <c r="O44" s="1"/>
      <c r="P44" s="25"/>
      <c r="Q44" s="45"/>
    </row>
    <row r="45" spans="1:17" ht="12.75">
      <c r="A45" s="43"/>
      <c r="B45" s="29" t="s">
        <v>69</v>
      </c>
      <c r="C45" s="26"/>
      <c r="D45" s="23"/>
      <c r="E45" s="45"/>
      <c r="F45" s="64">
        <f>SUM(F39:P39)</f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7"/>
      <c r="Q45" s="45"/>
    </row>
    <row r="46" spans="1:17" ht="19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ht="18" customHeight="1">
      <c r="A47" s="43"/>
      <c r="B47" s="43"/>
      <c r="C47" s="43"/>
      <c r="D47" s="43"/>
      <c r="E47" s="43"/>
      <c r="F47" s="69" t="s">
        <v>21</v>
      </c>
      <c r="G47" s="70"/>
      <c r="H47" s="70"/>
      <c r="I47" s="70"/>
      <c r="J47" s="70"/>
      <c r="K47" s="70"/>
      <c r="L47" s="7"/>
      <c r="M47" s="7"/>
      <c r="N47" s="7"/>
      <c r="O47" s="9"/>
      <c r="P47" s="43"/>
      <c r="Q47" s="43"/>
    </row>
    <row r="48" spans="1:17" ht="18" customHeight="1">
      <c r="A48" s="43"/>
      <c r="B48" s="43"/>
      <c r="C48" s="43"/>
      <c r="D48" s="43"/>
      <c r="E48" s="43"/>
      <c r="F48" s="71" t="s">
        <v>26</v>
      </c>
      <c r="G48" s="1"/>
      <c r="H48" s="1"/>
      <c r="I48" s="1"/>
      <c r="J48" s="1"/>
      <c r="K48" s="1"/>
      <c r="L48" s="1"/>
      <c r="M48" s="1"/>
      <c r="N48" s="1"/>
      <c r="O48" s="25"/>
      <c r="P48" s="41"/>
      <c r="Q48" s="43"/>
    </row>
    <row r="49" spans="1:17" ht="18" customHeight="1">
      <c r="A49" s="43"/>
      <c r="B49" s="43"/>
      <c r="C49" s="43"/>
      <c r="D49" s="43"/>
      <c r="E49" s="43"/>
      <c r="F49" s="37">
        <v>1</v>
      </c>
      <c r="G49" s="1" t="s">
        <v>15</v>
      </c>
      <c r="H49" s="1"/>
      <c r="I49" s="1"/>
      <c r="J49" s="1" t="s">
        <v>41</v>
      </c>
      <c r="K49" s="1"/>
      <c r="L49" s="5"/>
      <c r="M49" s="1"/>
      <c r="N49" s="1"/>
      <c r="O49" s="25"/>
      <c r="P49" s="43"/>
      <c r="Q49" s="43"/>
    </row>
    <row r="50" spans="1:17" ht="18" customHeight="1">
      <c r="A50" s="43"/>
      <c r="B50" s="43"/>
      <c r="C50" s="43"/>
      <c r="D50" s="43"/>
      <c r="E50" s="43"/>
      <c r="F50" s="37">
        <v>2</v>
      </c>
      <c r="G50" s="1" t="s">
        <v>16</v>
      </c>
      <c r="H50" s="1"/>
      <c r="I50" s="1"/>
      <c r="J50" s="1" t="s">
        <v>40</v>
      </c>
      <c r="K50" s="72"/>
      <c r="L50" s="5"/>
      <c r="M50" s="1"/>
      <c r="N50" s="1"/>
      <c r="O50" s="25"/>
      <c r="P50" s="43"/>
      <c r="Q50" s="43"/>
    </row>
    <row r="51" spans="1:17" ht="18" customHeight="1">
      <c r="A51" s="43"/>
      <c r="B51" s="43"/>
      <c r="C51" s="43"/>
      <c r="D51" s="43"/>
      <c r="E51" s="43"/>
      <c r="F51" s="37">
        <v>3</v>
      </c>
      <c r="G51" s="1" t="s">
        <v>10</v>
      </c>
      <c r="H51" s="1"/>
      <c r="I51" s="1"/>
      <c r="J51" s="1" t="s">
        <v>22</v>
      </c>
      <c r="K51" s="72"/>
      <c r="L51" s="1"/>
      <c r="M51" s="1"/>
      <c r="N51" s="1"/>
      <c r="O51" s="25"/>
      <c r="P51" s="43"/>
      <c r="Q51" s="43"/>
    </row>
    <row r="52" spans="1:17" ht="18" customHeight="1">
      <c r="A52" s="43"/>
      <c r="B52" s="43"/>
      <c r="C52" s="43"/>
      <c r="D52" s="43"/>
      <c r="E52" s="43"/>
      <c r="F52" s="37">
        <v>4</v>
      </c>
      <c r="G52" s="1" t="s">
        <v>11</v>
      </c>
      <c r="H52" s="1"/>
      <c r="I52" s="1"/>
      <c r="J52" s="1" t="s">
        <v>23</v>
      </c>
      <c r="K52" s="1"/>
      <c r="L52" s="1"/>
      <c r="M52" s="1"/>
      <c r="N52" s="1"/>
      <c r="O52" s="25"/>
      <c r="P52" s="43"/>
      <c r="Q52" s="43"/>
    </row>
    <row r="53" spans="1:17" ht="18" customHeight="1">
      <c r="A53" s="43"/>
      <c r="B53" s="43"/>
      <c r="C53" s="43"/>
      <c r="D53" s="43"/>
      <c r="E53" s="43"/>
      <c r="F53" s="37">
        <v>5</v>
      </c>
      <c r="G53" s="1" t="s">
        <v>6</v>
      </c>
      <c r="H53" s="1"/>
      <c r="I53" s="1"/>
      <c r="J53" s="73" t="s">
        <v>38</v>
      </c>
      <c r="K53" s="1"/>
      <c r="L53" s="1"/>
      <c r="M53" s="1"/>
      <c r="N53" s="1"/>
      <c r="O53" s="25"/>
      <c r="P53" s="43"/>
      <c r="Q53" s="43"/>
    </row>
    <row r="54" spans="1:17" ht="18" customHeight="1">
      <c r="A54" s="43"/>
      <c r="B54" s="43"/>
      <c r="C54" s="43"/>
      <c r="D54" s="43"/>
      <c r="E54" s="43"/>
      <c r="F54" s="37">
        <v>6</v>
      </c>
      <c r="G54" s="1" t="s">
        <v>12</v>
      </c>
      <c r="H54" s="1"/>
      <c r="I54" s="1"/>
      <c r="J54" s="1" t="s">
        <v>39</v>
      </c>
      <c r="K54" s="1"/>
      <c r="L54" s="1"/>
      <c r="M54" s="1"/>
      <c r="N54" s="1"/>
      <c r="O54" s="25"/>
      <c r="P54" s="43"/>
      <c r="Q54" s="43"/>
    </row>
    <row r="55" spans="1:17" ht="12.75" customHeight="1">
      <c r="A55" s="43"/>
      <c r="B55" s="43"/>
      <c r="C55" s="43"/>
      <c r="D55" s="43"/>
      <c r="E55" s="43"/>
      <c r="F55" s="37"/>
      <c r="G55" s="1"/>
      <c r="H55" s="1"/>
      <c r="I55" s="1"/>
      <c r="J55" s="1"/>
      <c r="K55" s="1"/>
      <c r="L55" s="1"/>
      <c r="M55" s="1"/>
      <c r="N55" s="1"/>
      <c r="O55" s="25"/>
      <c r="P55" s="43"/>
      <c r="Q55" s="43"/>
    </row>
    <row r="56" spans="1:17" ht="12.75" customHeight="1">
      <c r="A56" s="43"/>
      <c r="B56" s="43"/>
      <c r="C56" s="43"/>
      <c r="D56" s="43"/>
      <c r="E56" s="43"/>
      <c r="F56" s="71" t="s">
        <v>25</v>
      </c>
      <c r="G56" s="1"/>
      <c r="H56" s="1"/>
      <c r="I56" s="1"/>
      <c r="J56" s="1"/>
      <c r="K56" s="1"/>
      <c r="L56" s="1"/>
      <c r="M56" s="1"/>
      <c r="N56" s="1"/>
      <c r="O56" s="25"/>
      <c r="P56" s="43"/>
      <c r="Q56" s="43"/>
    </row>
    <row r="57" spans="1:17" ht="12.75">
      <c r="A57" s="43"/>
      <c r="B57" s="43"/>
      <c r="C57" s="43"/>
      <c r="D57" s="43"/>
      <c r="E57" s="43"/>
      <c r="F57" s="74" t="s">
        <v>27</v>
      </c>
      <c r="G57" s="1" t="s">
        <v>28</v>
      </c>
      <c r="H57" s="1"/>
      <c r="I57" s="1" t="s">
        <v>32</v>
      </c>
      <c r="J57" s="1"/>
      <c r="K57" s="1"/>
      <c r="L57" s="1"/>
      <c r="M57" s="1"/>
      <c r="N57" s="1"/>
      <c r="O57" s="25"/>
      <c r="P57" s="43"/>
      <c r="Q57" s="43"/>
    </row>
    <row r="58" spans="1:17" ht="12.75">
      <c r="A58" s="43"/>
      <c r="B58" s="43"/>
      <c r="C58" s="43"/>
      <c r="D58" s="43"/>
      <c r="E58" s="43"/>
      <c r="F58" s="74" t="s">
        <v>27</v>
      </c>
      <c r="G58" s="1" t="s">
        <v>29</v>
      </c>
      <c r="H58" s="1"/>
      <c r="I58" s="1" t="s">
        <v>35</v>
      </c>
      <c r="J58" s="1"/>
      <c r="K58" s="1"/>
      <c r="L58" s="1"/>
      <c r="M58" s="1"/>
      <c r="N58" s="1"/>
      <c r="O58" s="25"/>
      <c r="P58" s="43"/>
      <c r="Q58" s="43"/>
    </row>
    <row r="59" spans="1:17" ht="12.75">
      <c r="A59" s="43"/>
      <c r="B59" s="43"/>
      <c r="C59" s="43"/>
      <c r="D59" s="43"/>
      <c r="E59" s="43"/>
      <c r="F59" s="74" t="s">
        <v>27</v>
      </c>
      <c r="G59" s="1" t="s">
        <v>30</v>
      </c>
      <c r="H59" s="1"/>
      <c r="I59" s="1" t="s">
        <v>36</v>
      </c>
      <c r="J59" s="1"/>
      <c r="K59" s="1"/>
      <c r="L59" s="1"/>
      <c r="M59" s="1"/>
      <c r="N59" s="1"/>
      <c r="O59" s="25"/>
      <c r="P59" s="43"/>
      <c r="Q59" s="43"/>
    </row>
    <row r="60" spans="1:17" ht="12.75">
      <c r="A60" s="43"/>
      <c r="B60" s="43"/>
      <c r="C60" s="43"/>
      <c r="D60" s="43"/>
      <c r="E60" s="43"/>
      <c r="F60" s="74" t="s">
        <v>27</v>
      </c>
      <c r="G60" s="1" t="s">
        <v>31</v>
      </c>
      <c r="H60" s="1"/>
      <c r="I60" s="1" t="s">
        <v>33</v>
      </c>
      <c r="J60" s="1"/>
      <c r="K60" s="1"/>
      <c r="L60" s="1"/>
      <c r="M60" s="1"/>
      <c r="N60" s="1"/>
      <c r="O60" s="25"/>
      <c r="P60" s="43"/>
      <c r="Q60" s="43"/>
    </row>
    <row r="61" spans="1:17" ht="12.75">
      <c r="A61" s="43"/>
      <c r="B61" s="43"/>
      <c r="C61" s="43"/>
      <c r="D61" s="43"/>
      <c r="E61" s="43"/>
      <c r="F61" s="75" t="s">
        <v>27</v>
      </c>
      <c r="G61" s="26" t="s">
        <v>34</v>
      </c>
      <c r="H61" s="26"/>
      <c r="I61" s="26" t="s">
        <v>37</v>
      </c>
      <c r="J61" s="26"/>
      <c r="K61" s="26"/>
      <c r="L61" s="26"/>
      <c r="M61" s="26"/>
      <c r="N61" s="26"/>
      <c r="O61" s="27"/>
      <c r="P61" s="43"/>
      <c r="Q61" s="43"/>
    </row>
    <row r="62" spans="1:17" ht="19.5" customHeight="1">
      <c r="A62" s="43"/>
      <c r="B62" s="43"/>
      <c r="C62" s="43"/>
      <c r="D62" s="43"/>
      <c r="E62" s="43"/>
      <c r="F62" s="55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ht="18" customHeight="1">
      <c r="A63" s="43"/>
      <c r="B63" s="43"/>
      <c r="C63" s="43"/>
      <c r="D63" s="43"/>
      <c r="E63" s="43"/>
      <c r="F63" s="69" t="s">
        <v>71</v>
      </c>
      <c r="G63" s="70"/>
      <c r="H63" s="70"/>
      <c r="I63" s="70"/>
      <c r="J63" s="70"/>
      <c r="K63" s="70"/>
      <c r="L63" s="7"/>
      <c r="M63" s="7"/>
      <c r="N63" s="7"/>
      <c r="O63" s="9"/>
      <c r="P63" s="43"/>
      <c r="Q63" s="43"/>
    </row>
    <row r="64" spans="1:17" ht="15" customHeight="1">
      <c r="A64" s="43"/>
      <c r="B64" s="43"/>
      <c r="C64" s="43"/>
      <c r="D64" s="43"/>
      <c r="E64" s="43"/>
      <c r="F64" s="74" t="s">
        <v>27</v>
      </c>
      <c r="G64" s="1" t="s">
        <v>72</v>
      </c>
      <c r="H64" s="1"/>
      <c r="I64" s="1"/>
      <c r="J64" s="1"/>
      <c r="K64" s="1"/>
      <c r="L64" s="1"/>
      <c r="M64" s="1"/>
      <c r="N64" s="1"/>
      <c r="O64" s="25"/>
      <c r="P64" s="43"/>
      <c r="Q64" s="43"/>
    </row>
    <row r="65" spans="1:17" ht="15" customHeight="1">
      <c r="A65" s="43"/>
      <c r="B65" s="43"/>
      <c r="C65" s="43"/>
      <c r="D65" s="43"/>
      <c r="E65" s="43"/>
      <c r="F65" s="74" t="s">
        <v>27</v>
      </c>
      <c r="G65" s="1" t="s">
        <v>73</v>
      </c>
      <c r="H65" s="1"/>
      <c r="I65" s="1"/>
      <c r="J65" s="1"/>
      <c r="K65" s="1"/>
      <c r="L65" s="1"/>
      <c r="M65" s="1"/>
      <c r="N65" s="1"/>
      <c r="O65" s="25"/>
      <c r="P65" s="43"/>
      <c r="Q65" s="43"/>
    </row>
    <row r="66" spans="1:17" ht="15" customHeight="1">
      <c r="A66" s="43"/>
      <c r="B66" s="43"/>
      <c r="C66" s="43"/>
      <c r="D66" s="43"/>
      <c r="E66" s="43"/>
      <c r="F66" s="74" t="s">
        <v>27</v>
      </c>
      <c r="G66" s="1" t="s">
        <v>75</v>
      </c>
      <c r="H66" s="1"/>
      <c r="I66" s="1"/>
      <c r="J66" s="1"/>
      <c r="K66" s="1"/>
      <c r="L66" s="1"/>
      <c r="M66" s="1"/>
      <c r="N66" s="1"/>
      <c r="O66" s="25"/>
      <c r="P66" s="43"/>
      <c r="Q66" s="43"/>
    </row>
    <row r="67" spans="1:17" ht="15" customHeight="1">
      <c r="A67" s="43"/>
      <c r="B67" s="43"/>
      <c r="C67" s="43"/>
      <c r="D67" s="43"/>
      <c r="E67" s="43"/>
      <c r="F67" s="74"/>
      <c r="G67" s="1" t="s">
        <v>76</v>
      </c>
      <c r="H67" s="1"/>
      <c r="I67" s="1"/>
      <c r="J67" s="1"/>
      <c r="K67" s="1"/>
      <c r="L67" s="1"/>
      <c r="M67" s="1"/>
      <c r="N67" s="1"/>
      <c r="O67" s="25"/>
      <c r="P67" s="43"/>
      <c r="Q67" s="43"/>
    </row>
    <row r="68" spans="1:17" ht="15" customHeight="1">
      <c r="A68" s="43"/>
      <c r="B68" s="43"/>
      <c r="C68" s="43"/>
      <c r="D68" s="43"/>
      <c r="E68" s="43"/>
      <c r="F68" s="74" t="s">
        <v>27</v>
      </c>
      <c r="G68" s="1" t="s">
        <v>77</v>
      </c>
      <c r="H68" s="1"/>
      <c r="I68" s="1"/>
      <c r="J68" s="1"/>
      <c r="K68" s="1"/>
      <c r="L68" s="1"/>
      <c r="M68" s="1"/>
      <c r="N68" s="1"/>
      <c r="O68" s="25"/>
      <c r="P68" s="43"/>
      <c r="Q68" s="43"/>
    </row>
    <row r="69" spans="1:17" ht="15" customHeight="1">
      <c r="A69" s="43"/>
      <c r="B69" s="43"/>
      <c r="C69" s="43"/>
      <c r="D69" s="43"/>
      <c r="E69" s="43"/>
      <c r="F69" s="74"/>
      <c r="G69" s="1" t="s">
        <v>78</v>
      </c>
      <c r="H69" s="1"/>
      <c r="I69" s="1"/>
      <c r="J69" s="1"/>
      <c r="K69" s="1"/>
      <c r="L69" s="1"/>
      <c r="M69" s="1"/>
      <c r="N69" s="1"/>
      <c r="O69" s="25"/>
      <c r="P69" s="43"/>
      <c r="Q69" s="43"/>
    </row>
    <row r="70" spans="1:17" ht="15" customHeight="1">
      <c r="A70" s="43"/>
      <c r="B70" s="43"/>
      <c r="C70" s="43"/>
      <c r="D70" s="43"/>
      <c r="E70" s="43"/>
      <c r="F70" s="75"/>
      <c r="G70" s="26" t="s">
        <v>79</v>
      </c>
      <c r="H70" s="26"/>
      <c r="I70" s="26"/>
      <c r="J70" s="26"/>
      <c r="K70" s="26"/>
      <c r="L70" s="26"/>
      <c r="M70" s="26"/>
      <c r="N70" s="26"/>
      <c r="O70" s="27"/>
      <c r="P70" s="43"/>
      <c r="Q70" s="43"/>
    </row>
    <row r="71" spans="1:17" ht="19.5" customHeight="1">
      <c r="A71" s="43"/>
      <c r="B71" s="43"/>
      <c r="C71" s="43"/>
      <c r="D71" s="43"/>
      <c r="E71" s="43"/>
      <c r="F71" s="55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ht="15" customHeight="1">
      <c r="A72" s="43"/>
      <c r="B72" s="43"/>
      <c r="C72" s="43"/>
      <c r="D72" s="43"/>
      <c r="E72" s="43"/>
      <c r="F72" s="81" t="s">
        <v>43</v>
      </c>
      <c r="G72" s="82" t="s">
        <v>24</v>
      </c>
      <c r="H72" s="7"/>
      <c r="I72" s="7"/>
      <c r="J72" s="7"/>
      <c r="K72" s="7"/>
      <c r="L72" s="7"/>
      <c r="M72" s="7"/>
      <c r="N72" s="7"/>
      <c r="O72" s="9"/>
      <c r="P72" s="43"/>
      <c r="Q72" s="43"/>
    </row>
    <row r="73" spans="1:17" ht="15" customHeight="1">
      <c r="A73" s="43"/>
      <c r="B73" s="43"/>
      <c r="C73" s="43"/>
      <c r="D73" s="43"/>
      <c r="E73" s="43"/>
      <c r="F73" s="75"/>
      <c r="G73" s="83" t="s">
        <v>44</v>
      </c>
      <c r="H73" s="26"/>
      <c r="I73" s="26"/>
      <c r="J73" s="26"/>
      <c r="K73" s="26"/>
      <c r="L73" s="26"/>
      <c r="M73" s="26"/>
      <c r="N73" s="26"/>
      <c r="O73" s="27"/>
      <c r="P73" s="43"/>
      <c r="Q73" s="43"/>
    </row>
    <row r="74" spans="1:17" ht="19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7" spans="6:16" ht="12.75"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6:16" ht="12.75">
      <c r="F78" s="76">
        <f>+IF(F10=5,7,+IF(F10=6,14,+IF(F10=3,+F11*0.7,+IF(F10=4,21,+F11*0.9))))</f>
        <v>36</v>
      </c>
      <c r="G78" s="76">
        <f aca="true" t="shared" si="7" ref="G78:P78">+IF(G10=5,7,+IF(G10=6,14,+IF(G10=3,+G11*0.7,+IF(G10=4,21,+G11*0.9))))</f>
        <v>7</v>
      </c>
      <c r="H78" s="76">
        <f t="shared" si="7"/>
        <v>0</v>
      </c>
      <c r="I78" s="76">
        <f t="shared" si="7"/>
        <v>0</v>
      </c>
      <c r="J78" s="76">
        <f t="shared" si="7"/>
        <v>0</v>
      </c>
      <c r="K78" s="76"/>
      <c r="L78" s="76">
        <f t="shared" si="7"/>
        <v>7</v>
      </c>
      <c r="M78" s="76">
        <f t="shared" si="7"/>
        <v>7</v>
      </c>
      <c r="N78" s="76">
        <f t="shared" si="7"/>
        <v>5.6</v>
      </c>
      <c r="O78" s="76">
        <f t="shared" si="7"/>
        <v>14</v>
      </c>
      <c r="P78" s="76">
        <f t="shared" si="7"/>
        <v>0</v>
      </c>
    </row>
    <row r="79" spans="6:16" ht="12.75"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6:16" ht="12.75">
      <c r="F80" s="78">
        <f>+IF(F10=1,7,+IF(F10=2,21,IF(F10=3,7,+IF(F10=4,21,0))))</f>
        <v>21</v>
      </c>
      <c r="G80" s="78">
        <f aca="true" t="shared" si="8" ref="G80:P80">+IF(G10=1,7,+IF(G10=2,21,IF(G10=3,7,+IF(G10=4,21,0))))</f>
        <v>0</v>
      </c>
      <c r="H80" s="78">
        <f t="shared" si="8"/>
        <v>0</v>
      </c>
      <c r="I80" s="78">
        <f t="shared" si="8"/>
        <v>0</v>
      </c>
      <c r="J80" s="78">
        <f t="shared" si="8"/>
        <v>0</v>
      </c>
      <c r="K80" s="78"/>
      <c r="L80" s="78">
        <f t="shared" si="8"/>
        <v>7</v>
      </c>
      <c r="M80" s="78">
        <f t="shared" si="8"/>
        <v>7</v>
      </c>
      <c r="N80" s="78">
        <f t="shared" si="8"/>
        <v>7</v>
      </c>
      <c r="O80" s="78">
        <f t="shared" si="8"/>
        <v>0</v>
      </c>
      <c r="P80" s="78">
        <f t="shared" si="8"/>
        <v>0</v>
      </c>
    </row>
    <row r="81" spans="6:16" ht="12.75"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</sheetData>
  <sheetProtection sheet="1" objects="1" scenarios="1"/>
  <mergeCells count="2">
    <mergeCell ref="F8:J8"/>
    <mergeCell ref="L8:P8"/>
  </mergeCells>
  <dataValidations count="2">
    <dataValidation type="whole" allowBlank="1" showInputMessage="1" showErrorMessage="1" sqref="F10:P10">
      <formula1>1</formula1>
      <formula2>6</formula2>
    </dataValidation>
    <dataValidation errorStyle="information" type="whole" operator="equal" allowBlank="1" showInputMessage="1" showErrorMessage="1" errorTitle="Verkeerde luchtbalans" error="Er is onbalans tussen toevoer - afvoer - overstroom.&#10;&#10;Controleer de invoer van capaciteiten bij de roosters.&#10;" sqref="F40">
      <formula1>0</formula1>
    </dataValidation>
  </dataValidations>
  <printOptions/>
  <pageMargins left="0.48" right="0.58" top="1" bottom="1" header="0.5" footer="0.5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showZeros="0" view="pageBreakPreview" zoomScale="75" zoomScaleNormal="75" zoomScaleSheetLayoutView="75" workbookViewId="0" topLeftCell="A1">
      <selection activeCell="B2" sqref="B2"/>
    </sheetView>
  </sheetViews>
  <sheetFormatPr defaultColWidth="9.140625" defaultRowHeight="12.75"/>
  <cols>
    <col min="1" max="1" width="3.7109375" style="40" customWidth="1"/>
    <col min="2" max="2" width="11.421875" style="40" customWidth="1"/>
    <col min="3" max="3" width="9.140625" style="40" customWidth="1"/>
    <col min="4" max="4" width="9.140625" style="56" customWidth="1"/>
    <col min="5" max="5" width="1.7109375" style="56" customWidth="1"/>
    <col min="6" max="10" width="15.7109375" style="40" customWidth="1"/>
    <col min="11" max="11" width="1.7109375" style="40" customWidth="1"/>
    <col min="12" max="16" width="15.7109375" style="40" customWidth="1"/>
    <col min="17" max="17" width="3.7109375" style="56" customWidth="1"/>
    <col min="18" max="16384" width="9.140625" style="40" customWidth="1"/>
  </cols>
  <sheetData>
    <row r="1" spans="1:17" ht="19.5" customHeight="1">
      <c r="A1" s="44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26.25">
      <c r="A2" s="41"/>
      <c r="B2" s="30"/>
      <c r="C2" s="58"/>
      <c r="D2" s="58"/>
      <c r="E2" s="58"/>
      <c r="F2" s="58" t="s">
        <v>20</v>
      </c>
      <c r="G2" s="58"/>
      <c r="H2" s="58"/>
      <c r="I2" s="58"/>
      <c r="J2" s="58"/>
      <c r="K2" s="58"/>
      <c r="L2" s="58"/>
      <c r="M2" s="58"/>
      <c r="N2" s="58"/>
      <c r="O2" s="58"/>
      <c r="P2" s="59"/>
      <c r="Q2" s="42"/>
    </row>
    <row r="3" spans="1:17" ht="19.5" customHeight="1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</row>
    <row r="4" spans="1:17" ht="12.75">
      <c r="A4" s="41"/>
      <c r="B4" s="11">
        <f>+Invulblad!B4</f>
        <v>0</v>
      </c>
      <c r="C4" s="7">
        <f>+Invulblad!C4</f>
        <v>0</v>
      </c>
      <c r="D4" s="7" t="str">
        <f>+Invulblad!D4</f>
        <v>Project:</v>
      </c>
      <c r="E4" s="7">
        <f>+Invulblad!E4</f>
        <v>0</v>
      </c>
      <c r="F4" s="7">
        <f>+Invulblad!F4</f>
        <v>0</v>
      </c>
      <c r="G4" s="7">
        <f>+Invulblad!G4</f>
        <v>0</v>
      </c>
      <c r="H4" s="7">
        <f>+Invulblad!H4</f>
        <v>0</v>
      </c>
      <c r="I4" s="7">
        <f>+Invulblad!I4</f>
        <v>0</v>
      </c>
      <c r="J4" s="7" t="str">
        <f>+Invulblad!J4</f>
        <v>Proj.nr.:</v>
      </c>
      <c r="K4" s="7">
        <f>+Invulblad!K4</f>
        <v>0</v>
      </c>
      <c r="L4" s="7">
        <f>+Invulblad!L4</f>
        <v>0</v>
      </c>
      <c r="M4" s="7">
        <f>+Invulblad!M4</f>
        <v>0</v>
      </c>
      <c r="N4" s="7">
        <f>+Invulblad!N4</f>
        <v>0</v>
      </c>
      <c r="O4" s="7">
        <f>+Invulblad!O4</f>
        <v>0</v>
      </c>
      <c r="P4" s="9">
        <f>+Invulblad!P4</f>
        <v>0</v>
      </c>
      <c r="Q4" s="42"/>
    </row>
    <row r="5" spans="1:17" ht="12.75">
      <c r="A5" s="41"/>
      <c r="B5" s="12">
        <f>+Invulblad!B5</f>
        <v>0</v>
      </c>
      <c r="C5" s="1">
        <f>+Invulblad!C5</f>
        <v>0</v>
      </c>
      <c r="D5" s="1" t="str">
        <f>+Invulblad!D5</f>
        <v>Gebouw:</v>
      </c>
      <c r="E5" s="1">
        <f>+Invulblad!E5</f>
        <v>0</v>
      </c>
      <c r="F5" s="1">
        <f>+Invulblad!F5</f>
        <v>0</v>
      </c>
      <c r="G5" s="1">
        <f>+Invulblad!G5</f>
        <v>0</v>
      </c>
      <c r="H5" s="1">
        <f>+Invulblad!H5</f>
        <v>0</v>
      </c>
      <c r="I5" s="1">
        <f>+Invulblad!I5</f>
        <v>0</v>
      </c>
      <c r="J5" s="1" t="str">
        <f>+Invulblad!J5</f>
        <v>Variant:</v>
      </c>
      <c r="K5" s="1">
        <f>+Invulblad!K5</f>
        <v>0</v>
      </c>
      <c r="L5" s="1">
        <f>+Invulblad!L5</f>
        <v>0</v>
      </c>
      <c r="M5" s="1">
        <f>+Invulblad!M5</f>
        <v>0</v>
      </c>
      <c r="N5" s="1">
        <f>+Invulblad!N5</f>
        <v>0</v>
      </c>
      <c r="O5" s="1">
        <f>+Invulblad!O5</f>
        <v>0</v>
      </c>
      <c r="P5" s="25">
        <f>+Invulblad!P5</f>
        <v>0</v>
      </c>
      <c r="Q5" s="42"/>
    </row>
    <row r="6" spans="1:17" ht="12.75">
      <c r="A6" s="41"/>
      <c r="B6" s="29">
        <f>+Invulblad!B6</f>
        <v>0</v>
      </c>
      <c r="C6" s="26">
        <f>+Invulblad!C6</f>
        <v>0</v>
      </c>
      <c r="D6" s="26" t="str">
        <f>+Invulblad!D6</f>
        <v>Berekend:</v>
      </c>
      <c r="E6" s="26">
        <f>+Invulblad!E6</f>
        <v>0</v>
      </c>
      <c r="F6" s="26">
        <f>+Invulblad!F6</f>
        <v>0</v>
      </c>
      <c r="G6" s="26">
        <f>+Invulblad!G6</f>
        <v>0</v>
      </c>
      <c r="H6" s="26">
        <f>+Invulblad!H6</f>
        <v>0</v>
      </c>
      <c r="I6" s="26">
        <f>+Invulblad!I6</f>
        <v>0</v>
      </c>
      <c r="J6" s="26" t="str">
        <f>+Invulblad!J6</f>
        <v>Datum:</v>
      </c>
      <c r="K6" s="26">
        <f>+Invulblad!K6</f>
        <v>0</v>
      </c>
      <c r="L6" s="26">
        <f>+Invulblad!L6</f>
        <v>0</v>
      </c>
      <c r="M6" s="26">
        <f>+Invulblad!M6</f>
        <v>0</v>
      </c>
      <c r="N6" s="26">
        <f>+Invulblad!N6</f>
        <v>0</v>
      </c>
      <c r="O6" s="26">
        <f>+Invulblad!O6</f>
        <v>0</v>
      </c>
      <c r="P6" s="27">
        <f>+Invulblad!P6</f>
        <v>0</v>
      </c>
      <c r="Q6" s="42"/>
    </row>
    <row r="7" spans="1:17" ht="19.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2"/>
    </row>
    <row r="8" spans="1:17" ht="12.75">
      <c r="A8" s="41"/>
      <c r="B8" s="11"/>
      <c r="C8" s="7"/>
      <c r="D8" s="8"/>
      <c r="E8" s="45"/>
      <c r="F8" s="87" t="s">
        <v>17</v>
      </c>
      <c r="G8" s="88"/>
      <c r="H8" s="88"/>
      <c r="I8" s="88"/>
      <c r="J8" s="89"/>
      <c r="K8" s="45"/>
      <c r="L8" s="87" t="s">
        <v>18</v>
      </c>
      <c r="M8" s="88"/>
      <c r="N8" s="88"/>
      <c r="O8" s="88"/>
      <c r="P8" s="89"/>
      <c r="Q8" s="46"/>
    </row>
    <row r="9" spans="1:17" ht="12.75">
      <c r="A9" s="41"/>
      <c r="B9" s="12"/>
      <c r="C9" s="1"/>
      <c r="D9" s="6"/>
      <c r="E9" s="45"/>
      <c r="F9" s="37" t="str">
        <f>+Invulblad!F9</f>
        <v>Woonk./keuken</v>
      </c>
      <c r="G9" s="5" t="str">
        <f>+Invulblad!G9</f>
        <v>Toilet</v>
      </c>
      <c r="H9" s="5">
        <f>+Invulblad!H9</f>
        <v>0</v>
      </c>
      <c r="I9" s="5">
        <f>+Invulblad!I9</f>
        <v>0</v>
      </c>
      <c r="J9" s="6">
        <f>+Invulblad!J9</f>
        <v>0</v>
      </c>
      <c r="K9" s="45"/>
      <c r="L9" s="37" t="str">
        <f>+Invulblad!L9</f>
        <v>Slaapkamer 1</v>
      </c>
      <c r="M9" s="5" t="str">
        <f>+Invulblad!M9</f>
        <v>Slaapkamer 2</v>
      </c>
      <c r="N9" s="5" t="str">
        <f>+Invulblad!N9</f>
        <v>Slaapkamer 3</v>
      </c>
      <c r="O9" s="5" t="str">
        <f>+Invulblad!O9</f>
        <v>Badkamer</v>
      </c>
      <c r="P9" s="6">
        <f>+Invulblad!P9</f>
        <v>0</v>
      </c>
      <c r="Q9" s="46"/>
    </row>
    <row r="10" spans="1:17" ht="12.75">
      <c r="A10" s="41"/>
      <c r="B10" s="12" t="s">
        <v>9</v>
      </c>
      <c r="C10" s="1"/>
      <c r="D10" s="6"/>
      <c r="E10" s="45"/>
      <c r="F10" s="90">
        <f>+Invulblad!F10</f>
        <v>2</v>
      </c>
      <c r="G10" s="90">
        <f>+Invulblad!G10</f>
        <v>5</v>
      </c>
      <c r="H10" s="90">
        <f>+Invulblad!H10</f>
        <v>0</v>
      </c>
      <c r="I10" s="90">
        <f>+Invulblad!I10</f>
        <v>0</v>
      </c>
      <c r="J10" s="90">
        <f>+Invulblad!J10</f>
        <v>0</v>
      </c>
      <c r="K10" s="47"/>
      <c r="L10" s="90">
        <f>+Invulblad!L10</f>
        <v>3</v>
      </c>
      <c r="M10" s="90">
        <f>+Invulblad!M10</f>
        <v>3</v>
      </c>
      <c r="N10" s="90">
        <f>+Invulblad!N10</f>
        <v>3</v>
      </c>
      <c r="O10" s="90">
        <f>+Invulblad!O10</f>
        <v>6</v>
      </c>
      <c r="P10" s="90">
        <f>+Invulblad!P10</f>
        <v>0</v>
      </c>
      <c r="Q10" s="46"/>
    </row>
    <row r="11" spans="1:17" ht="14.25">
      <c r="A11" s="41"/>
      <c r="B11" s="12" t="s">
        <v>7</v>
      </c>
      <c r="C11" s="1"/>
      <c r="D11" s="6" t="s">
        <v>8</v>
      </c>
      <c r="E11" s="45"/>
      <c r="F11" s="22">
        <f>+Invulblad!F11</f>
        <v>40</v>
      </c>
      <c r="G11" s="22" t="str">
        <f>+Invulblad!G11</f>
        <v>nvt</v>
      </c>
      <c r="H11" s="22">
        <f>+Invulblad!H11</f>
        <v>0</v>
      </c>
      <c r="I11" s="22">
        <f>+Invulblad!I11</f>
        <v>0</v>
      </c>
      <c r="J11" s="22">
        <f>+Invulblad!J11</f>
        <v>0</v>
      </c>
      <c r="K11" s="48"/>
      <c r="L11" s="22">
        <f>+Invulblad!L11</f>
        <v>10</v>
      </c>
      <c r="M11" s="22">
        <f>+Invulblad!M11</f>
        <v>10</v>
      </c>
      <c r="N11" s="22">
        <f>+Invulblad!N11</f>
        <v>8</v>
      </c>
      <c r="O11" s="22" t="str">
        <f>+Invulblad!O11</f>
        <v>nvt</v>
      </c>
      <c r="P11" s="22">
        <f>+Invulblad!P11</f>
        <v>0</v>
      </c>
      <c r="Q11" s="46"/>
    </row>
    <row r="12" spans="1:17" ht="14.25">
      <c r="A12" s="41"/>
      <c r="B12" s="12" t="s">
        <v>50</v>
      </c>
      <c r="C12" s="1"/>
      <c r="D12" s="6" t="s">
        <v>14</v>
      </c>
      <c r="E12" s="45"/>
      <c r="F12" s="22">
        <f>+Invulblad!F12</f>
        <v>36</v>
      </c>
      <c r="G12" s="22">
        <f>+Invulblad!G12</f>
        <v>7</v>
      </c>
      <c r="H12" s="22">
        <f>+Invulblad!H12</f>
        <v>0</v>
      </c>
      <c r="I12" s="22">
        <f>+Invulblad!I12</f>
        <v>0</v>
      </c>
      <c r="J12" s="22">
        <f>+Invulblad!J12</f>
        <v>0</v>
      </c>
      <c r="K12" s="49"/>
      <c r="L12" s="22">
        <f>+Invulblad!L12</f>
        <v>7</v>
      </c>
      <c r="M12" s="22">
        <f>+Invulblad!M12</f>
        <v>7</v>
      </c>
      <c r="N12" s="22">
        <f>+Invulblad!N12</f>
        <v>7</v>
      </c>
      <c r="O12" s="22">
        <f>+Invulblad!O12</f>
        <v>14</v>
      </c>
      <c r="P12" s="22">
        <f>+Invulblad!P12</f>
        <v>0</v>
      </c>
      <c r="Q12" s="46"/>
    </row>
    <row r="13" spans="1:17" ht="14.25">
      <c r="A13" s="41"/>
      <c r="B13" s="12" t="s">
        <v>51</v>
      </c>
      <c r="C13" s="1"/>
      <c r="D13" s="6" t="s">
        <v>14</v>
      </c>
      <c r="E13" s="45"/>
      <c r="F13" s="22">
        <f>+Invulblad!F13</f>
        <v>18</v>
      </c>
      <c r="G13" s="22">
        <f>+Invulblad!G13</f>
        <v>0</v>
      </c>
      <c r="H13" s="22">
        <f>+Invulblad!H13</f>
        <v>0</v>
      </c>
      <c r="I13" s="22">
        <f>+Invulblad!I13</f>
        <v>0</v>
      </c>
      <c r="J13" s="22">
        <f>+Invulblad!J13</f>
        <v>0</v>
      </c>
      <c r="K13" s="49"/>
      <c r="L13" s="22">
        <f>+Invulblad!L13</f>
        <v>0</v>
      </c>
      <c r="M13" s="22">
        <f>+Invulblad!M13</f>
        <v>0</v>
      </c>
      <c r="N13" s="22">
        <f>+Invulblad!N13</f>
        <v>0</v>
      </c>
      <c r="O13" s="22">
        <f>+Invulblad!O13</f>
        <v>0</v>
      </c>
      <c r="P13" s="22">
        <f>+Invulblad!P13</f>
        <v>0</v>
      </c>
      <c r="Q13" s="46"/>
    </row>
    <row r="14" spans="1:17" ht="14.25">
      <c r="A14" s="41"/>
      <c r="B14" s="29" t="s">
        <v>52</v>
      </c>
      <c r="C14" s="26"/>
      <c r="D14" s="23" t="s">
        <v>14</v>
      </c>
      <c r="E14" s="45"/>
      <c r="F14" s="24">
        <f>+Invulblad!F14</f>
        <v>21</v>
      </c>
      <c r="G14" s="24">
        <f>+Invulblad!G14</f>
        <v>7</v>
      </c>
      <c r="H14" s="24">
        <f>+Invulblad!H14</f>
        <v>0</v>
      </c>
      <c r="I14" s="24">
        <f>+Invulblad!I14</f>
        <v>0</v>
      </c>
      <c r="J14" s="24">
        <f>+Invulblad!J14</f>
        <v>0</v>
      </c>
      <c r="K14" s="52"/>
      <c r="L14" s="24">
        <f>+Invulblad!L14</f>
        <v>0</v>
      </c>
      <c r="M14" s="24">
        <f>+Invulblad!M14</f>
        <v>0</v>
      </c>
      <c r="N14" s="24">
        <f>+Invulblad!N14</f>
        <v>0</v>
      </c>
      <c r="O14" s="24">
        <f>+Invulblad!O14</f>
        <v>14</v>
      </c>
      <c r="P14" s="24">
        <f>+Invulblad!P14</f>
        <v>0</v>
      </c>
      <c r="Q14" s="46"/>
    </row>
    <row r="15" spans="1:17" ht="3" customHeight="1">
      <c r="A15" s="41"/>
      <c r="B15" s="43"/>
      <c r="C15" s="43"/>
      <c r="D15" s="45"/>
      <c r="E15" s="45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6"/>
    </row>
    <row r="16" spans="1:17" ht="12.75">
      <c r="A16" s="41"/>
      <c r="B16" s="11" t="s">
        <v>56</v>
      </c>
      <c r="C16" s="7"/>
      <c r="D16" s="8"/>
      <c r="E16" s="45"/>
      <c r="F16" s="67"/>
      <c r="G16" s="67"/>
      <c r="H16" s="67"/>
      <c r="I16" s="67"/>
      <c r="J16" s="67"/>
      <c r="K16" s="43"/>
      <c r="L16" s="67"/>
      <c r="M16" s="67"/>
      <c r="N16" s="67"/>
      <c r="O16" s="67"/>
      <c r="P16" s="67"/>
      <c r="Q16" s="46"/>
    </row>
    <row r="17" spans="1:17" ht="12.75">
      <c r="A17" s="41"/>
      <c r="B17" s="12"/>
      <c r="C17" s="1" t="s">
        <v>53</v>
      </c>
      <c r="D17" s="6"/>
      <c r="E17" s="45"/>
      <c r="F17" s="22" t="str">
        <f>+Invulblad!F17</f>
        <v>Tilmar</v>
      </c>
      <c r="G17" s="22" t="str">
        <f>+Invulblad!G17</f>
        <v>nvt</v>
      </c>
      <c r="H17" s="22" t="str">
        <f>+Invulblad!H17</f>
        <v>nvt</v>
      </c>
      <c r="I17" s="22" t="str">
        <f>+Invulblad!I17</f>
        <v>nvt</v>
      </c>
      <c r="J17" s="22" t="str">
        <f>+Invulblad!J17</f>
        <v>nvt</v>
      </c>
      <c r="K17" s="45"/>
      <c r="L17" s="22" t="str">
        <f>+Invulblad!L17</f>
        <v>Tilmar</v>
      </c>
      <c r="M17" s="22" t="str">
        <f>+Invulblad!M17</f>
        <v>Tilmar</v>
      </c>
      <c r="N17" s="22" t="str">
        <f>+Invulblad!N17</f>
        <v>Tilmar</v>
      </c>
      <c r="O17" s="22" t="str">
        <f>+Invulblad!O17</f>
        <v>nvt</v>
      </c>
      <c r="P17" s="22" t="str">
        <f>+Invulblad!P17</f>
        <v>nvt</v>
      </c>
      <c r="Q17" s="46"/>
    </row>
    <row r="18" spans="1:17" ht="12.75">
      <c r="A18" s="41"/>
      <c r="B18" s="12"/>
      <c r="C18" s="1" t="s">
        <v>54</v>
      </c>
      <c r="D18" s="6"/>
      <c r="E18" s="45"/>
      <c r="F18" s="22" t="str">
        <f>+Invulblad!F18</f>
        <v>Fresh 65</v>
      </c>
      <c r="G18" s="22">
        <f>+Invulblad!G18</f>
        <v>0</v>
      </c>
      <c r="H18" s="22">
        <f>+Invulblad!H18</f>
        <v>0</v>
      </c>
      <c r="I18" s="22">
        <f>+Invulblad!I18</f>
        <v>0</v>
      </c>
      <c r="J18" s="22">
        <f>+Invulblad!J18</f>
        <v>0</v>
      </c>
      <c r="K18" s="45"/>
      <c r="L18" s="22" t="str">
        <f>+Invulblad!L18</f>
        <v>Fresh 65</v>
      </c>
      <c r="M18" s="22" t="str">
        <f>+Invulblad!M18</f>
        <v>Fresh 65</v>
      </c>
      <c r="N18" s="22" t="str">
        <f>+Invulblad!N18</f>
        <v>Fresh 65</v>
      </c>
      <c r="O18" s="22">
        <f>+Invulblad!O18</f>
        <v>0</v>
      </c>
      <c r="P18" s="22">
        <f>+Invulblad!P18</f>
        <v>0</v>
      </c>
      <c r="Q18" s="46"/>
    </row>
    <row r="19" spans="1:17" ht="12.75">
      <c r="A19" s="41"/>
      <c r="B19" s="12"/>
      <c r="C19" s="1" t="s">
        <v>55</v>
      </c>
      <c r="D19" s="6"/>
      <c r="E19" s="45"/>
      <c r="F19" s="22" t="str">
        <f>+Invulblad!F19</f>
        <v>505x30x30mm</v>
      </c>
      <c r="G19" s="22">
        <f>+Invulblad!G19</f>
        <v>0</v>
      </c>
      <c r="H19" s="22">
        <f>+Invulblad!H19</f>
        <v>0</v>
      </c>
      <c r="I19" s="22">
        <f>+Invulblad!I19</f>
        <v>0</v>
      </c>
      <c r="J19" s="22">
        <f>+Invulblad!J19</f>
        <v>0</v>
      </c>
      <c r="K19" s="45"/>
      <c r="L19" s="22" t="str">
        <f>+Invulblad!L19</f>
        <v>505x30x30mm</v>
      </c>
      <c r="M19" s="22" t="str">
        <f>+Invulblad!M19</f>
        <v>505x30x30mm</v>
      </c>
      <c r="N19" s="22" t="str">
        <f>+Invulblad!N19</f>
        <v>505x30x30mm</v>
      </c>
      <c r="O19" s="22">
        <f>+Invulblad!O19</f>
        <v>0</v>
      </c>
      <c r="P19" s="22">
        <f>+Invulblad!P19</f>
        <v>0</v>
      </c>
      <c r="Q19" s="46"/>
    </row>
    <row r="20" spans="1:17" ht="14.25">
      <c r="A20" s="41"/>
      <c r="B20" s="12"/>
      <c r="C20" s="1" t="s">
        <v>13</v>
      </c>
      <c r="D20" s="6" t="s">
        <v>42</v>
      </c>
      <c r="E20" s="45"/>
      <c r="F20" s="22">
        <f>+Invulblad!F20</f>
        <v>5.6</v>
      </c>
      <c r="G20" s="22">
        <f>+Invulblad!G20</f>
        <v>0</v>
      </c>
      <c r="H20" s="22">
        <f>+Invulblad!H20</f>
        <v>0</v>
      </c>
      <c r="I20" s="22">
        <f>+Invulblad!I20</f>
        <v>0</v>
      </c>
      <c r="J20" s="22">
        <f>+Invulblad!J20</f>
        <v>0</v>
      </c>
      <c r="K20" s="45"/>
      <c r="L20" s="22">
        <f>+Invulblad!L20</f>
        <v>5.6</v>
      </c>
      <c r="M20" s="22">
        <f>+Invulblad!M20</f>
        <v>5.6</v>
      </c>
      <c r="N20" s="22">
        <f>+Invulblad!N20</f>
        <v>5.6</v>
      </c>
      <c r="O20" s="22">
        <f>+Invulblad!O20</f>
        <v>0</v>
      </c>
      <c r="P20" s="22">
        <f>+Invulblad!P20</f>
        <v>0</v>
      </c>
      <c r="Q20" s="46"/>
    </row>
    <row r="21" spans="1:17" ht="12.75">
      <c r="A21" s="41"/>
      <c r="B21" s="29"/>
      <c r="C21" s="26" t="s">
        <v>19</v>
      </c>
      <c r="D21" s="23" t="s">
        <v>59</v>
      </c>
      <c r="E21" s="45"/>
      <c r="F21" s="91">
        <f>+Invulblad!F21</f>
        <v>5</v>
      </c>
      <c r="G21" s="91">
        <f>+Invulblad!G21</f>
        <v>0</v>
      </c>
      <c r="H21" s="91">
        <f>+Invulblad!H21</f>
        <v>0</v>
      </c>
      <c r="I21" s="91">
        <f>+Invulblad!I21</f>
        <v>0</v>
      </c>
      <c r="J21" s="91">
        <f>+Invulblad!J21</f>
        <v>0</v>
      </c>
      <c r="K21" s="45"/>
      <c r="L21" s="91">
        <f>+Invulblad!L21</f>
        <v>2</v>
      </c>
      <c r="M21" s="91">
        <f>+Invulblad!M21</f>
        <v>2</v>
      </c>
      <c r="N21" s="91">
        <f>+Invulblad!N21</f>
        <v>2</v>
      </c>
      <c r="O21" s="91">
        <f>+Invulblad!O21</f>
        <v>0</v>
      </c>
      <c r="P21" s="91">
        <f>+Invulblad!P21</f>
        <v>0</v>
      </c>
      <c r="Q21" s="46"/>
    </row>
    <row r="22" spans="1:17" ht="3" customHeight="1">
      <c r="A22" s="41"/>
      <c r="B22" s="43"/>
      <c r="C22" s="4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2.75">
      <c r="A23" s="41"/>
      <c r="B23" s="11" t="s">
        <v>57</v>
      </c>
      <c r="C23" s="7"/>
      <c r="D23" s="8"/>
      <c r="E23" s="45"/>
      <c r="F23" s="68"/>
      <c r="G23" s="68"/>
      <c r="H23" s="68"/>
      <c r="I23" s="68"/>
      <c r="J23" s="68"/>
      <c r="K23" s="45"/>
      <c r="L23" s="68"/>
      <c r="M23" s="68"/>
      <c r="N23" s="68"/>
      <c r="O23" s="68"/>
      <c r="P23" s="68"/>
      <c r="Q23" s="46"/>
    </row>
    <row r="24" spans="1:17" ht="12.75">
      <c r="A24" s="41"/>
      <c r="B24" s="12"/>
      <c r="C24" s="1" t="s">
        <v>53</v>
      </c>
      <c r="D24" s="6"/>
      <c r="E24" s="45"/>
      <c r="F24" s="22" t="str">
        <f>+Invulblad!F24</f>
        <v>Tilmar</v>
      </c>
      <c r="G24" s="22" t="str">
        <f>+Invulblad!G24</f>
        <v>Tilmar</v>
      </c>
      <c r="H24" s="22" t="str">
        <f>+Invulblad!H24</f>
        <v>nvt</v>
      </c>
      <c r="I24" s="22" t="str">
        <f>+Invulblad!I24</f>
        <v>nvt</v>
      </c>
      <c r="J24" s="22" t="str">
        <f>+Invulblad!J24</f>
        <v>nvt</v>
      </c>
      <c r="K24" s="45"/>
      <c r="L24" s="22" t="str">
        <f>+Invulblad!L24</f>
        <v>nvt</v>
      </c>
      <c r="M24" s="22" t="str">
        <f>+Invulblad!M24</f>
        <v>nvt</v>
      </c>
      <c r="N24" s="22" t="str">
        <f>+Invulblad!N24</f>
        <v>nvt</v>
      </c>
      <c r="O24" s="22" t="str">
        <f>+Invulblad!O24</f>
        <v>Tilmar</v>
      </c>
      <c r="P24" s="22" t="str">
        <f>+Invulblad!P24</f>
        <v>nvt</v>
      </c>
      <c r="Q24" s="46"/>
    </row>
    <row r="25" spans="1:17" ht="12.75">
      <c r="A25" s="41"/>
      <c r="B25" s="12"/>
      <c r="C25" s="1" t="s">
        <v>54</v>
      </c>
      <c r="D25" s="6"/>
      <c r="E25" s="45"/>
      <c r="F25" s="22" t="str">
        <f>+Invulblad!F25</f>
        <v>DAV</v>
      </c>
      <c r="G25" s="22" t="str">
        <f>+Invulblad!G25</f>
        <v>DAV</v>
      </c>
      <c r="H25" s="22">
        <f>+Invulblad!H25</f>
        <v>0</v>
      </c>
      <c r="I25" s="22">
        <f>+Invulblad!I25</f>
        <v>0</v>
      </c>
      <c r="J25" s="22">
        <f>+Invulblad!J25</f>
        <v>0</v>
      </c>
      <c r="K25" s="45"/>
      <c r="L25" s="22">
        <f>+Invulblad!L25</f>
        <v>0</v>
      </c>
      <c r="M25" s="22">
        <f>+Invulblad!M25</f>
        <v>0</v>
      </c>
      <c r="N25" s="22">
        <f>+Invulblad!N25</f>
        <v>0</v>
      </c>
      <c r="O25" s="22" t="str">
        <f>+Invulblad!O25</f>
        <v>DAV</v>
      </c>
      <c r="P25" s="22">
        <f>+Invulblad!P25</f>
        <v>0</v>
      </c>
      <c r="Q25" s="46"/>
    </row>
    <row r="26" spans="1:17" ht="12.75">
      <c r="A26" s="41"/>
      <c r="B26" s="12"/>
      <c r="C26" s="1" t="s">
        <v>55</v>
      </c>
      <c r="D26" s="6"/>
      <c r="E26" s="45"/>
      <c r="F26" s="22">
        <f>+Invulblad!F26</f>
        <v>125</v>
      </c>
      <c r="G26" s="22">
        <f>+Invulblad!G26</f>
        <v>100</v>
      </c>
      <c r="H26" s="22">
        <f>+Invulblad!H26</f>
        <v>0</v>
      </c>
      <c r="I26" s="22">
        <f>+Invulblad!I26</f>
        <v>0</v>
      </c>
      <c r="J26" s="22">
        <f>+Invulblad!J26</f>
        <v>0</v>
      </c>
      <c r="K26" s="45"/>
      <c r="L26" s="22">
        <f>+Invulblad!L26</f>
        <v>0</v>
      </c>
      <c r="M26" s="22">
        <f>+Invulblad!M26</f>
        <v>0</v>
      </c>
      <c r="N26" s="22">
        <f>+Invulblad!N26</f>
        <v>0</v>
      </c>
      <c r="O26" s="22">
        <f>+Invulblad!O26</f>
        <v>125</v>
      </c>
      <c r="P26" s="22">
        <f>+Invulblad!P26</f>
        <v>0</v>
      </c>
      <c r="Q26" s="46"/>
    </row>
    <row r="27" spans="1:17" ht="14.25">
      <c r="A27" s="41"/>
      <c r="B27" s="12"/>
      <c r="C27" s="1" t="s">
        <v>13</v>
      </c>
      <c r="D27" s="6" t="s">
        <v>42</v>
      </c>
      <c r="E27" s="45"/>
      <c r="F27" s="22">
        <f>+Invulblad!F27</f>
        <v>36.6</v>
      </c>
      <c r="G27" s="22">
        <f>+Invulblad!G27</f>
        <v>7</v>
      </c>
      <c r="H27" s="22">
        <f>+Invulblad!H27</f>
        <v>0</v>
      </c>
      <c r="I27" s="22">
        <f>+Invulblad!I27</f>
        <v>0</v>
      </c>
      <c r="J27" s="22">
        <f>+Invulblad!J27</f>
        <v>0</v>
      </c>
      <c r="K27" s="45"/>
      <c r="L27" s="22">
        <f>+Invulblad!L27</f>
        <v>0</v>
      </c>
      <c r="M27" s="22">
        <f>+Invulblad!M27</f>
        <v>0</v>
      </c>
      <c r="N27" s="22">
        <f>+Invulblad!N27</f>
        <v>0</v>
      </c>
      <c r="O27" s="22">
        <f>+Invulblad!O27</f>
        <v>18</v>
      </c>
      <c r="P27" s="22">
        <f>+Invulblad!P27</f>
        <v>0</v>
      </c>
      <c r="Q27" s="46"/>
    </row>
    <row r="28" spans="1:17" ht="12.75">
      <c r="A28" s="41"/>
      <c r="B28" s="29"/>
      <c r="C28" s="26" t="s">
        <v>19</v>
      </c>
      <c r="D28" s="23" t="s">
        <v>59</v>
      </c>
      <c r="E28" s="45"/>
      <c r="F28" s="91">
        <f>+Invulblad!F28</f>
        <v>1</v>
      </c>
      <c r="G28" s="91">
        <f>+Invulblad!G28</f>
        <v>1</v>
      </c>
      <c r="H28" s="91">
        <f>+Invulblad!H28</f>
        <v>0</v>
      </c>
      <c r="I28" s="91">
        <f>+Invulblad!I28</f>
        <v>0</v>
      </c>
      <c r="J28" s="91">
        <f>+Invulblad!J28</f>
        <v>0</v>
      </c>
      <c r="K28" s="45"/>
      <c r="L28" s="91">
        <f>+Invulblad!L28</f>
        <v>0</v>
      </c>
      <c r="M28" s="91">
        <f>+Invulblad!M28</f>
        <v>0</v>
      </c>
      <c r="N28" s="91">
        <f>+Invulblad!N28</f>
        <v>0</v>
      </c>
      <c r="O28" s="91">
        <f>+Invulblad!O28</f>
        <v>1</v>
      </c>
      <c r="P28" s="91">
        <f>+Invulblad!P28</f>
        <v>0</v>
      </c>
      <c r="Q28" s="46"/>
    </row>
    <row r="29" spans="1:17" ht="3" customHeight="1">
      <c r="A29" s="41"/>
      <c r="B29" s="43"/>
      <c r="C29" s="4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ht="12.75">
      <c r="A30" s="41"/>
      <c r="B30" s="11" t="s">
        <v>58</v>
      </c>
      <c r="C30" s="7"/>
      <c r="D30" s="8"/>
      <c r="E30" s="45"/>
      <c r="F30" s="68"/>
      <c r="G30" s="68"/>
      <c r="H30" s="68"/>
      <c r="I30" s="68"/>
      <c r="J30" s="68"/>
      <c r="K30" s="45"/>
      <c r="L30" s="68"/>
      <c r="M30" s="68"/>
      <c r="N30" s="68"/>
      <c r="O30" s="68"/>
      <c r="P30" s="68"/>
      <c r="Q30" s="46"/>
    </row>
    <row r="31" spans="1:17" ht="12.75">
      <c r="A31" s="41"/>
      <c r="B31" s="12"/>
      <c r="C31" s="1" t="s">
        <v>53</v>
      </c>
      <c r="D31" s="6"/>
      <c r="E31" s="45"/>
      <c r="F31" s="22" t="str">
        <f>+Invulblad!F31</f>
        <v>- deurspleet -</v>
      </c>
      <c r="G31" s="22" t="str">
        <f>+Invulblad!G31</f>
        <v>- deurspleet -</v>
      </c>
      <c r="H31" s="22" t="str">
        <f>+Invulblad!H31</f>
        <v>nvt</v>
      </c>
      <c r="I31" s="22" t="str">
        <f>+Invulblad!I31</f>
        <v>nvt</v>
      </c>
      <c r="J31" s="22" t="str">
        <f>+Invulblad!J31</f>
        <v>nvt</v>
      </c>
      <c r="K31" s="45"/>
      <c r="L31" s="22" t="str">
        <f>+Invulblad!L31</f>
        <v>- deurspleet -</v>
      </c>
      <c r="M31" s="22" t="str">
        <f>+Invulblad!M31</f>
        <v>- deurspleet -</v>
      </c>
      <c r="N31" s="22" t="str">
        <f>+Invulblad!N31</f>
        <v>- deurspleet -</v>
      </c>
      <c r="O31" s="22" t="str">
        <f>+Invulblad!O31</f>
        <v>Tilmar</v>
      </c>
      <c r="P31" s="22" t="str">
        <f>+Invulblad!P31</f>
        <v>nvt</v>
      </c>
      <c r="Q31" s="46"/>
    </row>
    <row r="32" spans="1:17" ht="12.75">
      <c r="A32" s="41"/>
      <c r="B32" s="12"/>
      <c r="C32" s="1" t="s">
        <v>54</v>
      </c>
      <c r="D32" s="6"/>
      <c r="E32" s="45"/>
      <c r="F32" s="22">
        <f>+Invulblad!F32</f>
        <v>0</v>
      </c>
      <c r="G32" s="22">
        <f>+Invulblad!G32</f>
        <v>0</v>
      </c>
      <c r="H32" s="22">
        <f>+Invulblad!H32</f>
        <v>0</v>
      </c>
      <c r="I32" s="22">
        <f>+Invulblad!I32</f>
        <v>0</v>
      </c>
      <c r="J32" s="22">
        <f>+Invulblad!J32</f>
        <v>0</v>
      </c>
      <c r="K32" s="45"/>
      <c r="L32" s="22">
        <f>+Invulblad!L32</f>
        <v>0</v>
      </c>
      <c r="M32" s="22">
        <f>+Invulblad!M32</f>
        <v>0</v>
      </c>
      <c r="N32" s="22">
        <f>+Invulblad!N32</f>
        <v>0</v>
      </c>
      <c r="O32" s="22" t="str">
        <f>+Invulblad!O32</f>
        <v>Badkamerrooster</v>
      </c>
      <c r="P32" s="22">
        <f>+Invulblad!P32</f>
        <v>0</v>
      </c>
      <c r="Q32" s="46"/>
    </row>
    <row r="33" spans="1:17" ht="12.75">
      <c r="A33" s="41"/>
      <c r="B33" s="12"/>
      <c r="C33" s="1" t="s">
        <v>55</v>
      </c>
      <c r="D33" s="6"/>
      <c r="E33" s="45"/>
      <c r="F33" s="22" t="str">
        <f>+Invulblad!F33</f>
        <v>800x20mm</v>
      </c>
      <c r="G33" s="22" t="str">
        <f>+Invulblad!G33</f>
        <v>800x20mm</v>
      </c>
      <c r="H33" s="22">
        <f>+Invulblad!H33</f>
        <v>0</v>
      </c>
      <c r="I33" s="22">
        <f>+Invulblad!I33</f>
        <v>0</v>
      </c>
      <c r="J33" s="22">
        <f>+Invulblad!J33</f>
        <v>0</v>
      </c>
      <c r="K33" s="45"/>
      <c r="L33" s="22" t="str">
        <f>+Invulblad!L33</f>
        <v>800x20mm</v>
      </c>
      <c r="M33" s="22" t="str">
        <f>+Invulblad!M33</f>
        <v>800x20mm</v>
      </c>
      <c r="N33" s="22" t="str">
        <f>+Invulblad!N33</f>
        <v>800x20mm</v>
      </c>
      <c r="O33" s="22" t="str">
        <f>+Invulblad!O33</f>
        <v>446x92mm</v>
      </c>
      <c r="P33" s="22">
        <f>+Invulblad!P33</f>
        <v>0</v>
      </c>
      <c r="Q33" s="46"/>
    </row>
    <row r="34" spans="1:17" ht="14.25">
      <c r="A34" s="41"/>
      <c r="B34" s="12"/>
      <c r="C34" s="1" t="s">
        <v>13</v>
      </c>
      <c r="D34" s="6" t="s">
        <v>42</v>
      </c>
      <c r="E34" s="45"/>
      <c r="F34" s="22">
        <f>+Invulblad!F34</f>
        <v>8.6</v>
      </c>
      <c r="G34" s="22">
        <f>+Invulblad!G34</f>
        <v>7</v>
      </c>
      <c r="H34" s="22">
        <f>+Invulblad!H34</f>
        <v>0</v>
      </c>
      <c r="I34" s="22">
        <f>+Invulblad!I34</f>
        <v>0</v>
      </c>
      <c r="J34" s="22">
        <f>+Invulblad!J34</f>
        <v>0</v>
      </c>
      <c r="K34" s="45"/>
      <c r="L34" s="22">
        <f>+Invulblad!L34</f>
        <v>-11.2</v>
      </c>
      <c r="M34" s="22">
        <f>+Invulblad!M34</f>
        <v>-11.2</v>
      </c>
      <c r="N34" s="22">
        <f>+Invulblad!N34</f>
        <v>-11.2</v>
      </c>
      <c r="O34" s="22">
        <f>+Invulblad!O34</f>
        <v>18</v>
      </c>
      <c r="P34" s="22">
        <f>+Invulblad!P34</f>
        <v>0</v>
      </c>
      <c r="Q34" s="46"/>
    </row>
    <row r="35" spans="1:17" ht="12.75">
      <c r="A35" s="41"/>
      <c r="B35" s="29"/>
      <c r="C35" s="26" t="s">
        <v>19</v>
      </c>
      <c r="D35" s="23" t="s">
        <v>59</v>
      </c>
      <c r="E35" s="45"/>
      <c r="F35" s="91">
        <f>+Invulblad!F35</f>
        <v>1</v>
      </c>
      <c r="G35" s="91">
        <f>+Invulblad!G35</f>
        <v>1</v>
      </c>
      <c r="H35" s="91">
        <f>+Invulblad!H35</f>
        <v>0</v>
      </c>
      <c r="I35" s="91">
        <f>+Invulblad!I35</f>
        <v>0</v>
      </c>
      <c r="J35" s="91">
        <f>+Invulblad!J35</f>
        <v>0</v>
      </c>
      <c r="K35" s="45"/>
      <c r="L35" s="91">
        <f>+Invulblad!L35</f>
        <v>1</v>
      </c>
      <c r="M35" s="91">
        <f>+Invulblad!M35</f>
        <v>1</v>
      </c>
      <c r="N35" s="91">
        <f>+Invulblad!N35</f>
        <v>1</v>
      </c>
      <c r="O35" s="91">
        <f>+Invulblad!O35</f>
        <v>1</v>
      </c>
      <c r="P35" s="91">
        <f>+Invulblad!P35</f>
        <v>0</v>
      </c>
      <c r="Q35" s="46"/>
    </row>
    <row r="36" spans="1:17" ht="3" customHeight="1">
      <c r="A36" s="41"/>
      <c r="B36" s="43"/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</row>
    <row r="37" spans="1:17" ht="14.25">
      <c r="A37" s="41"/>
      <c r="B37" s="11" t="s">
        <v>60</v>
      </c>
      <c r="C37" s="7"/>
      <c r="D37" s="8" t="s">
        <v>14</v>
      </c>
      <c r="E37" s="45"/>
      <c r="F37" s="65">
        <f>+Invulblad!F37</f>
        <v>28</v>
      </c>
      <c r="G37" s="65">
        <f>+Invulblad!G37</f>
        <v>0</v>
      </c>
      <c r="H37" s="65">
        <f>+Invulblad!H37</f>
        <v>0</v>
      </c>
      <c r="I37" s="65">
        <f>+Invulblad!I37</f>
        <v>0</v>
      </c>
      <c r="J37" s="65">
        <f>+Invulblad!J37</f>
        <v>0</v>
      </c>
      <c r="K37" s="52"/>
      <c r="L37" s="65">
        <f>+Invulblad!L37</f>
        <v>11.2</v>
      </c>
      <c r="M37" s="65">
        <f>+Invulblad!M37</f>
        <v>11.2</v>
      </c>
      <c r="N37" s="65">
        <f>+Invulblad!N37</f>
        <v>11.2</v>
      </c>
      <c r="O37" s="65">
        <f>+Invulblad!O37</f>
        <v>0</v>
      </c>
      <c r="P37" s="65">
        <f>+Invulblad!P37</f>
        <v>0</v>
      </c>
      <c r="Q37" s="49"/>
    </row>
    <row r="38" spans="1:17" ht="14.25">
      <c r="A38" s="41"/>
      <c r="B38" s="12" t="s">
        <v>61</v>
      </c>
      <c r="C38" s="1"/>
      <c r="D38" s="6" t="s">
        <v>14</v>
      </c>
      <c r="E38" s="45"/>
      <c r="F38" s="22">
        <f>+Invulblad!F38</f>
        <v>-36.6</v>
      </c>
      <c r="G38" s="22">
        <f>+Invulblad!G38</f>
        <v>-7</v>
      </c>
      <c r="H38" s="22">
        <f>+Invulblad!H38</f>
        <v>0</v>
      </c>
      <c r="I38" s="22">
        <f>+Invulblad!I38</f>
        <v>0</v>
      </c>
      <c r="J38" s="22">
        <f>+Invulblad!J38</f>
        <v>0</v>
      </c>
      <c r="K38" s="52"/>
      <c r="L38" s="22">
        <f>+Invulblad!L38</f>
        <v>0</v>
      </c>
      <c r="M38" s="22">
        <f>+Invulblad!M38</f>
        <v>0</v>
      </c>
      <c r="N38" s="22">
        <f>+Invulblad!N38</f>
        <v>0</v>
      </c>
      <c r="O38" s="22">
        <f>+Invulblad!O38</f>
        <v>-18</v>
      </c>
      <c r="P38" s="22">
        <f>+Invulblad!P38</f>
        <v>0</v>
      </c>
      <c r="Q38" s="49"/>
    </row>
    <row r="39" spans="1:17" ht="14.25">
      <c r="A39" s="41"/>
      <c r="B39" s="29" t="s">
        <v>62</v>
      </c>
      <c r="C39" s="26"/>
      <c r="D39" s="23" t="s">
        <v>14</v>
      </c>
      <c r="E39" s="45"/>
      <c r="F39" s="24">
        <f>+Invulblad!F39</f>
        <v>8.6</v>
      </c>
      <c r="G39" s="24">
        <f>+Invulblad!G39</f>
        <v>7</v>
      </c>
      <c r="H39" s="24">
        <f>+Invulblad!H39</f>
        <v>0</v>
      </c>
      <c r="I39" s="24">
        <f>+Invulblad!I39</f>
        <v>0</v>
      </c>
      <c r="J39" s="24">
        <f>+Invulblad!J39</f>
        <v>0</v>
      </c>
      <c r="K39" s="52"/>
      <c r="L39" s="24">
        <f>+Invulblad!L39</f>
        <v>-11.2</v>
      </c>
      <c r="M39" s="24">
        <f>+Invulblad!M39</f>
        <v>-11.2</v>
      </c>
      <c r="N39" s="24">
        <f>+Invulblad!N39</f>
        <v>-11.2</v>
      </c>
      <c r="O39" s="24">
        <f>+Invulblad!O39</f>
        <v>18</v>
      </c>
      <c r="P39" s="24">
        <f>+Invulblad!P39</f>
        <v>0</v>
      </c>
      <c r="Q39" s="49"/>
    </row>
    <row r="40" spans="1:17" ht="19.5" customHeight="1">
      <c r="A40" s="4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2"/>
    </row>
    <row r="41" spans="1:17" ht="12.75">
      <c r="A41" s="41"/>
      <c r="B41" s="11" t="s">
        <v>67</v>
      </c>
      <c r="C41" s="7"/>
      <c r="D41" s="8"/>
      <c r="E41" s="45"/>
      <c r="F41" s="61">
        <f>SUM(F37:P37)</f>
        <v>61.60000000000001</v>
      </c>
      <c r="G41" s="7"/>
      <c r="H41" s="7"/>
      <c r="I41" s="7"/>
      <c r="J41" s="7"/>
      <c r="K41" s="7"/>
      <c r="L41" s="7"/>
      <c r="M41" s="7"/>
      <c r="N41" s="7"/>
      <c r="O41" s="7"/>
      <c r="P41" s="9"/>
      <c r="Q41" s="46"/>
    </row>
    <row r="42" spans="1:17" ht="12.75">
      <c r="A42" s="41"/>
      <c r="B42" s="29" t="s">
        <v>68</v>
      </c>
      <c r="C42" s="26"/>
      <c r="D42" s="23"/>
      <c r="E42" s="45"/>
      <c r="F42" s="64">
        <f>SUM(F38:P38)</f>
        <v>-61.6</v>
      </c>
      <c r="G42" s="80"/>
      <c r="H42" s="26"/>
      <c r="I42" s="26"/>
      <c r="J42" s="26"/>
      <c r="K42" s="26"/>
      <c r="L42" s="26"/>
      <c r="M42" s="26"/>
      <c r="N42" s="26"/>
      <c r="O42" s="26"/>
      <c r="P42" s="27"/>
      <c r="Q42" s="46"/>
    </row>
    <row r="43" spans="1:17" ht="19.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4"/>
    </row>
    <row r="46" spans="6:16" ht="12.7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6:16" ht="12.7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</sheetData>
  <sheetProtection sheet="1" objects="1" scenarios="1"/>
  <mergeCells count="2">
    <mergeCell ref="F8:J8"/>
    <mergeCell ref="L8:P8"/>
  </mergeCells>
  <dataValidations count="1">
    <dataValidation type="whole" allowBlank="1" showInputMessage="1" showErrorMessage="1" sqref="K10">
      <formula1>1</formula1>
      <formula2>6</formula2>
    </dataValidation>
  </dataValidations>
  <printOptions/>
  <pageMargins left="0.72" right="0.46" top="0.88" bottom="1" header="0.5" footer="0.5"/>
  <pageSetup fitToHeight="1" fitToWidth="1" horizontalDpi="300" verticalDpi="300" orientation="landscape" paperSize="9" scale="69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Jansen</cp:lastModifiedBy>
  <cp:lastPrinted>2005-01-06T09:25:18Z</cp:lastPrinted>
  <dcterms:created xsi:type="dcterms:W3CDTF">2002-05-19T18:54:09Z</dcterms:created>
  <dcterms:modified xsi:type="dcterms:W3CDTF">2005-01-06T09:37:15Z</dcterms:modified>
  <cp:category/>
  <cp:version/>
  <cp:contentType/>
  <cp:contentStatus/>
</cp:coreProperties>
</file>